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ruger\OneDrive\Desktop\VAL-OMM-0001-R3 (VALOR Operation &amp; Maintenance Manual)\"/>
    </mc:Choice>
  </mc:AlternateContent>
  <xr:revisionPtr revIDLastSave="0" documentId="13_ncr:1_{723E9309-37EE-4A7B-9DB9-1C8A0D90D0EE}" xr6:coauthVersionLast="47" xr6:coauthVersionMax="47" xr10:uidLastSave="{00000000-0000-0000-0000-000000000000}"/>
  <bookViews>
    <workbookView xWindow="-110" yWindow="-110" windowWidth="21820" windowHeight="13900" firstSheet="4" activeTab="15" xr2:uid="{00000000-000D-0000-FFFF-FFFF00000000}"/>
  </bookViews>
  <sheets>
    <sheet name="Full system " sheetId="1" state="hidden" r:id="rId1"/>
    <sheet name="Rock Grab only " sheetId="2" state="hidden" r:id="rId2"/>
    <sheet name="Initial costing " sheetId="3" state="hidden" r:id="rId3"/>
    <sheet name="Broken down costs " sheetId="4" state="hidden" r:id="rId4"/>
    <sheet name="Control Van" sheetId="25" r:id="rId5"/>
    <sheet name="LARS" sheetId="24" r:id="rId6"/>
    <sheet name="ROV Spares" sheetId="5" r:id="rId7"/>
    <sheet name="Tools &amp; Equipment" sheetId="11" r:id="rId8"/>
    <sheet name="COSHH" sheetId="9" r:id="rId9"/>
    <sheet name="Consumables" sheetId="13" r:id="rId10"/>
    <sheet name="Cables" sheetId="17" r:id="rId11"/>
    <sheet name="Safety and PPE" sheetId="14" r:id="rId12"/>
    <sheet name="Hose Register" sheetId="15" r:id="rId13"/>
    <sheet name="Manip" sheetId="23" r:id="rId14"/>
    <sheet name="ROV" sheetId="22" r:id="rId15"/>
    <sheet name="LARS Spares" sheetId="16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2" i="4" l="1"/>
  <c r="H33" i="4"/>
  <c r="H34" i="4"/>
  <c r="H36" i="4"/>
  <c r="H37" i="4"/>
  <c r="H31" i="4"/>
  <c r="D37" i="4"/>
  <c r="I37" i="4" l="1"/>
  <c r="D35" i="4"/>
  <c r="D36" i="4" l="1"/>
  <c r="I36" i="4" s="1"/>
  <c r="D46" i="4"/>
  <c r="D43" i="4"/>
  <c r="D42" i="4"/>
  <c r="D24" i="4"/>
  <c r="D23" i="4"/>
  <c r="D16" i="4"/>
  <c r="D33" i="4"/>
  <c r="I33" i="4" s="1"/>
  <c r="D18" i="4"/>
  <c r="D17" i="4"/>
  <c r="D19" i="4"/>
  <c r="D32" i="4"/>
  <c r="I32" i="4" s="1"/>
  <c r="D20" i="4"/>
  <c r="D31" i="4"/>
  <c r="I31" i="4" s="1"/>
  <c r="D15" i="4"/>
  <c r="D14" i="4"/>
  <c r="D13" i="4"/>
  <c r="D12" i="4"/>
  <c r="D11" i="4"/>
  <c r="D10" i="4"/>
  <c r="D9" i="4"/>
  <c r="D8" i="4"/>
  <c r="D7" i="4"/>
  <c r="D6" i="4"/>
  <c r="D5" i="4"/>
  <c r="D34" i="4"/>
  <c r="I34" i="4" s="1"/>
  <c r="D4" i="4"/>
  <c r="H35" i="4" l="1"/>
  <c r="D28" i="4"/>
  <c r="D39" i="4"/>
  <c r="D48" i="4"/>
  <c r="D16" i="3"/>
  <c r="D10" i="3"/>
  <c r="D9" i="3"/>
  <c r="D7" i="3"/>
  <c r="D8" i="3"/>
  <c r="M26" i="4" l="1"/>
  <c r="K28" i="4"/>
  <c r="I35" i="4"/>
  <c r="H39" i="4"/>
  <c r="C52" i="4" s="1"/>
  <c r="J48" i="4"/>
  <c r="M48" i="4"/>
  <c r="I48" i="4"/>
  <c r="L48" i="4"/>
  <c r="C51" i="4"/>
  <c r="M28" i="4"/>
  <c r="I28" i="4"/>
  <c r="L28" i="4"/>
  <c r="J28" i="4"/>
  <c r="D49" i="3"/>
  <c r="D46" i="3"/>
  <c r="D48" i="3" s="1"/>
  <c r="K52" i="4" l="1"/>
  <c r="D60" i="4"/>
  <c r="D50" i="3"/>
  <c r="D52" i="3" s="1"/>
  <c r="D37" i="3"/>
  <c r="D34" i="3"/>
  <c r="D33" i="3"/>
  <c r="D28" i="3"/>
  <c r="D27" i="3"/>
  <c r="D24" i="3"/>
  <c r="D23" i="3"/>
  <c r="D22" i="3"/>
  <c r="D21" i="3"/>
  <c r="D20" i="3"/>
  <c r="D19" i="3"/>
  <c r="D18" i="3"/>
  <c r="D17" i="3"/>
  <c r="D15" i="3"/>
  <c r="D14" i="3"/>
  <c r="D13" i="3"/>
  <c r="D12" i="3"/>
  <c r="D11" i="3"/>
  <c r="D6" i="3"/>
  <c r="D5" i="3"/>
  <c r="D4" i="3"/>
  <c r="D30" i="3" l="1"/>
  <c r="E51" i="4"/>
  <c r="E52" i="4" s="1"/>
  <c r="D59" i="4"/>
  <c r="C54" i="4"/>
  <c r="C55" i="4"/>
  <c r="D39" i="3"/>
  <c r="H45" i="3" s="1"/>
  <c r="D19" i="1"/>
  <c r="D18" i="1"/>
  <c r="D32" i="1"/>
  <c r="D17" i="1"/>
  <c r="E55" i="4" l="1"/>
  <c r="E54" i="4"/>
  <c r="E42" i="3"/>
  <c r="L39" i="3"/>
  <c r="E43" i="3"/>
  <c r="J30" i="3"/>
  <c r="F42" i="3"/>
  <c r="H39" i="3"/>
  <c r="F43" i="3"/>
  <c r="J39" i="3"/>
  <c r="H30" i="3"/>
  <c r="K30" i="3"/>
  <c r="L30" i="3"/>
  <c r="I30" i="3"/>
  <c r="K39" i="3"/>
  <c r="I39" i="3"/>
  <c r="D10" i="1"/>
  <c r="D18" i="2" l="1"/>
  <c r="F18" i="2"/>
  <c r="G18" i="2" s="1"/>
  <c r="I18" i="2" s="1"/>
  <c r="J18" i="2" l="1"/>
  <c r="F21" i="2"/>
  <c r="G21" i="2" s="1"/>
  <c r="F20" i="2"/>
  <c r="G20" i="2" s="1"/>
  <c r="F6" i="2"/>
  <c r="G6" i="2" s="1"/>
  <c r="F7" i="2"/>
  <c r="G7" i="2" s="1"/>
  <c r="F8" i="2"/>
  <c r="G8" i="2" s="1"/>
  <c r="F9" i="2"/>
  <c r="G9" i="2" s="1"/>
  <c r="F10" i="2"/>
  <c r="G10" i="2" s="1"/>
  <c r="F11" i="2"/>
  <c r="G11" i="2" s="1"/>
  <c r="F12" i="2"/>
  <c r="G12" i="2" s="1"/>
  <c r="F13" i="2"/>
  <c r="G13" i="2" s="1"/>
  <c r="F14" i="2"/>
  <c r="G14" i="2" s="1"/>
  <c r="F15" i="2"/>
  <c r="G15" i="2" s="1"/>
  <c r="F16" i="2"/>
  <c r="G16" i="2" s="1"/>
  <c r="F5" i="2"/>
  <c r="G5" i="2" s="1"/>
  <c r="D21" i="2"/>
  <c r="D20" i="2"/>
  <c r="D16" i="2"/>
  <c r="D15" i="2"/>
  <c r="D14" i="2"/>
  <c r="D13" i="2"/>
  <c r="D12" i="2"/>
  <c r="D11" i="2"/>
  <c r="D10" i="2"/>
  <c r="D9" i="2"/>
  <c r="D8" i="2"/>
  <c r="D7" i="2"/>
  <c r="D6" i="2"/>
  <c r="D5" i="2"/>
  <c r="I12" i="2" l="1"/>
  <c r="J8" i="2"/>
  <c r="I21" i="2"/>
  <c r="J6" i="2"/>
  <c r="J12" i="2"/>
  <c r="J20" i="2"/>
  <c r="I14" i="2"/>
  <c r="J14" i="2"/>
  <c r="I10" i="2"/>
  <c r="J10" i="2"/>
  <c r="J5" i="2"/>
  <c r="I5" i="2"/>
  <c r="J13" i="2"/>
  <c r="I13" i="2"/>
  <c r="J16" i="2"/>
  <c r="I16" i="2"/>
  <c r="J15" i="2"/>
  <c r="I15" i="2"/>
  <c r="J11" i="2"/>
  <c r="I11" i="2"/>
  <c r="J7" i="2"/>
  <c r="I7" i="2"/>
  <c r="I20" i="2"/>
  <c r="I8" i="2"/>
  <c r="J21" i="2"/>
  <c r="I6" i="2"/>
  <c r="J9" i="2"/>
  <c r="I9" i="2"/>
  <c r="D23" i="2"/>
  <c r="I23" i="2" s="1"/>
  <c r="J23" i="2" l="1"/>
  <c r="D52" i="1"/>
  <c r="D42" i="1"/>
  <c r="D23" i="1"/>
  <c r="D22" i="1"/>
  <c r="D4" i="1"/>
  <c r="D5" i="1"/>
  <c r="D6" i="1"/>
  <c r="D7" i="1"/>
  <c r="D8" i="1"/>
  <c r="D9" i="1"/>
  <c r="D11" i="1"/>
  <c r="D12" i="1"/>
  <c r="D13" i="1"/>
  <c r="D14" i="1"/>
  <c r="D15" i="1"/>
  <c r="D16" i="1"/>
  <c r="D28" i="1"/>
  <c r="D29" i="1"/>
  <c r="D30" i="1"/>
  <c r="D31" i="1"/>
  <c r="D38" i="1"/>
  <c r="D39" i="1"/>
  <c r="D40" i="1"/>
  <c r="D47" i="1"/>
  <c r="D48" i="1"/>
  <c r="D49" i="1"/>
  <c r="D56" i="1"/>
  <c r="D58" i="1"/>
  <c r="D44" i="1" l="1"/>
  <c r="D54" i="1"/>
  <c r="D35" i="1"/>
  <c r="M35" i="1" s="1"/>
  <c r="D25" i="1"/>
  <c r="L25" i="1" s="1"/>
  <c r="J35" i="1" l="1"/>
  <c r="I35" i="1"/>
  <c r="L35" i="1"/>
  <c r="K35" i="1"/>
  <c r="M44" i="1"/>
  <c r="I44" i="1"/>
  <c r="L44" i="1"/>
  <c r="K44" i="1"/>
  <c r="J44" i="1"/>
  <c r="M54" i="1"/>
  <c r="I54" i="1"/>
  <c r="K54" i="1"/>
  <c r="J54" i="1"/>
  <c r="L54" i="1"/>
  <c r="M25" i="1"/>
  <c r="I25" i="1"/>
  <c r="K25" i="1"/>
  <c r="J25" i="1"/>
  <c r="D62" i="1"/>
  <c r="M62" i="1" l="1"/>
  <c r="I62" i="1"/>
  <c r="L62" i="1"/>
  <c r="K62" i="1"/>
  <c r="J62" i="1"/>
</calcChain>
</file>

<file path=xl/sharedStrings.xml><?xml version="1.0" encoding="utf-8"?>
<sst xmlns="http://schemas.openxmlformats.org/spreadsheetml/2006/main" count="2359" uniqueCount="1095">
  <si>
    <t xml:space="preserve">Rock Grab 2 costing sheet </t>
  </si>
  <si>
    <t xml:space="preserve">Sell Prices </t>
  </si>
  <si>
    <t xml:space="preserve">Part description </t>
  </si>
  <si>
    <t>QTY</t>
  </si>
  <si>
    <t>Notes</t>
  </si>
  <si>
    <t>Through Frame</t>
  </si>
  <si>
    <t xml:space="preserve">Julians design </t>
  </si>
  <si>
    <t>Thrusters</t>
  </si>
  <si>
    <t>New thrusters</t>
  </si>
  <si>
    <t>HPU</t>
  </si>
  <si>
    <t xml:space="preserve">Unit in fornet </t>
  </si>
  <si>
    <t>Thruster VP</t>
  </si>
  <si>
    <t>General function</t>
  </si>
  <si>
    <t>POD/boards/MUX</t>
  </si>
  <si>
    <t xml:space="preserve">Julian </t>
  </si>
  <si>
    <t>Bulkheads/connectors</t>
  </si>
  <si>
    <t>Transformer(s)/PDU</t>
  </si>
  <si>
    <t xml:space="preserve">Unit in Fornet </t>
  </si>
  <si>
    <t>Lights (serial control)</t>
  </si>
  <si>
    <t>Pan and Tilt</t>
  </si>
  <si>
    <t xml:space="preserve">Hydraulic used </t>
  </si>
  <si>
    <t>Cameras (serial control)</t>
  </si>
  <si>
    <t xml:space="preserve">Cameras in stock </t>
  </si>
  <si>
    <t>Oil filled JB</t>
  </si>
  <si>
    <t>Julian</t>
  </si>
  <si>
    <t>Fittings</t>
  </si>
  <si>
    <t>Tritech IGC/IFG</t>
  </si>
  <si>
    <t xml:space="preserve">Altimeter </t>
  </si>
  <si>
    <t xml:space="preserve">Depth Sensor </t>
  </si>
  <si>
    <t xml:space="preserve">Blue View </t>
  </si>
  <si>
    <t>Workshop time</t>
  </si>
  <si>
    <t>2 techs, 4 weeks</t>
  </si>
  <si>
    <t>Engineering</t>
  </si>
  <si>
    <t xml:space="preserve">Total </t>
  </si>
  <si>
    <t xml:space="preserve">Winch </t>
  </si>
  <si>
    <t xml:space="preserve">Refurb estimates </t>
  </si>
  <si>
    <t>A-Frame</t>
  </si>
  <si>
    <t xml:space="preserve">Main lIft umbilical </t>
  </si>
  <si>
    <t>Slip Rings</t>
  </si>
  <si>
    <t>Total</t>
  </si>
  <si>
    <t xml:space="preserve">Workshop </t>
  </si>
  <si>
    <t xml:space="preserve">One of existing containers </t>
  </si>
  <si>
    <t>Consumables</t>
  </si>
  <si>
    <t>Tools</t>
  </si>
  <si>
    <t>2 techs, 2 weeks</t>
  </si>
  <si>
    <t>Control Van</t>
  </si>
  <si>
    <t xml:space="preserve">2nd hand </t>
  </si>
  <si>
    <t>Transformers</t>
  </si>
  <si>
    <t xml:space="preserve">we have these in fornet? </t>
  </si>
  <si>
    <t>Control system Hardware</t>
  </si>
  <si>
    <t>Martin to develop</t>
  </si>
  <si>
    <t>Spares</t>
  </si>
  <si>
    <t>Rock Grabber</t>
  </si>
  <si>
    <t xml:space="preserve">System Total </t>
  </si>
  <si>
    <t xml:space="preserve">Cost Each </t>
  </si>
  <si>
    <t>Sell Total</t>
  </si>
  <si>
    <t>Sell Each</t>
  </si>
  <si>
    <t>Margin £</t>
  </si>
  <si>
    <t>Margin %</t>
  </si>
  <si>
    <t>Julians design 20 ton SWL</t>
  </si>
  <si>
    <t>Australian supplier - Kawasaki pump</t>
  </si>
  <si>
    <t>Transformer</t>
  </si>
  <si>
    <t>Lights</t>
  </si>
  <si>
    <t>Cameras</t>
  </si>
  <si>
    <t>Bullet</t>
  </si>
  <si>
    <t>Software mod</t>
  </si>
  <si>
    <t>SA-42081</t>
  </si>
  <si>
    <t>SULZER</t>
  </si>
  <si>
    <t>HPU Manifolds</t>
  </si>
  <si>
    <t>Compensators</t>
  </si>
  <si>
    <t>Main system comp</t>
  </si>
  <si>
    <t>NG10 Valve block</t>
  </si>
  <si>
    <t>Additional transformer</t>
  </si>
  <si>
    <t>Fittings/hoses</t>
  </si>
  <si>
    <t>Tritech IGC</t>
  </si>
  <si>
    <t>new</t>
  </si>
  <si>
    <t xml:space="preserve">Profit </t>
  </si>
  <si>
    <t xml:space="preserve">% Margin </t>
  </si>
  <si>
    <t xml:space="preserve">Rounded sell prices </t>
  </si>
  <si>
    <t>Order total</t>
  </si>
  <si>
    <t xml:space="preserve">35% deposit </t>
  </si>
  <si>
    <t>Dayrate x days</t>
  </si>
  <si>
    <t>Final payment</t>
  </si>
  <si>
    <t>Total Paid</t>
  </si>
  <si>
    <t>AUXROV</t>
  </si>
  <si>
    <t>Sulzer refurb</t>
  </si>
  <si>
    <t>in house design</t>
  </si>
  <si>
    <t>Julian POD included in frame/Innova mux</t>
  </si>
  <si>
    <t xml:space="preserve">to acccount for 2nd HPU </t>
  </si>
  <si>
    <t>included in frame</t>
  </si>
  <si>
    <t xml:space="preserve">Tilt Unit </t>
  </si>
  <si>
    <t>Labour</t>
  </si>
  <si>
    <t>8 weeks</t>
  </si>
  <si>
    <t>6 weeks</t>
  </si>
  <si>
    <t xml:space="preserve">Additional sensors </t>
  </si>
  <si>
    <t>c200 ros low light camera</t>
  </si>
  <si>
    <t xml:space="preserve">Tritech Altimeter </t>
  </si>
  <si>
    <t>PA500/20</t>
  </si>
  <si>
    <t>$31450</t>
  </si>
  <si>
    <t>Gemini sonar with ethernet kit</t>
  </si>
  <si>
    <t>6 tooth grab</t>
  </si>
  <si>
    <t xml:space="preserve">Topside controls </t>
  </si>
  <si>
    <t>revised offer</t>
  </si>
  <si>
    <t>Total cost</t>
  </si>
  <si>
    <t>2% discount</t>
  </si>
  <si>
    <t xml:space="preserve">Total sell Price </t>
  </si>
  <si>
    <t>Profit Margin</t>
  </si>
  <si>
    <t>Profit Margin %</t>
  </si>
  <si>
    <t>Recommended QTY</t>
  </si>
  <si>
    <t>Location</t>
  </si>
  <si>
    <t xml:space="preserve">Part Number </t>
  </si>
  <si>
    <t xml:space="preserve">Supplier </t>
  </si>
  <si>
    <t xml:space="preserve">Location If applicable </t>
  </si>
  <si>
    <t>CRE</t>
  </si>
  <si>
    <t>HPU Spares - Hydraulic</t>
  </si>
  <si>
    <t>HPU Spares - Electrical</t>
  </si>
  <si>
    <t>COSHH</t>
  </si>
  <si>
    <t>N/A</t>
  </si>
  <si>
    <t>Hard Hat (White)</t>
  </si>
  <si>
    <t>Waterproof Trousers - Medium</t>
  </si>
  <si>
    <t>Safety Glasses Clear</t>
  </si>
  <si>
    <t>Safety Glasses Shaded</t>
  </si>
  <si>
    <t>Nitrile Gloves - Large, 100pcs</t>
  </si>
  <si>
    <t>Safety Goggles</t>
  </si>
  <si>
    <t>Actual QTY</t>
  </si>
  <si>
    <t>Winch Spares</t>
  </si>
  <si>
    <t>Light Spares</t>
  </si>
  <si>
    <t>SDS Present</t>
  </si>
  <si>
    <t>2L Remaining</t>
  </si>
  <si>
    <t>One bag has been opened</t>
  </si>
  <si>
    <t>Waterproof Trousers - L</t>
  </si>
  <si>
    <t>Waterproof Trousers - XL</t>
  </si>
  <si>
    <t>Waterproof Jacket - XL</t>
  </si>
  <si>
    <t>Waterproof Jacket - L</t>
  </si>
  <si>
    <t>Waterproof Trousers - XXL</t>
  </si>
  <si>
    <t>Multi Purpose Gloves, Size 10</t>
  </si>
  <si>
    <t>Multi Purpose Gloves, Size 9</t>
  </si>
  <si>
    <t>Safety Harness</t>
  </si>
  <si>
    <t xml:space="preserve">Inertia Reel </t>
  </si>
  <si>
    <t>Hard Hat Visor</t>
  </si>
  <si>
    <t>Hard Hat Ear Defender</t>
  </si>
  <si>
    <t>Lockout Tagout Kit</t>
  </si>
  <si>
    <t>ID Number</t>
  </si>
  <si>
    <t>Hose Type</t>
  </si>
  <si>
    <t>Fitting End 1</t>
  </si>
  <si>
    <t>Fitting End 2</t>
  </si>
  <si>
    <t>From</t>
  </si>
  <si>
    <t>To</t>
  </si>
  <si>
    <t>Hose register - LARS</t>
  </si>
  <si>
    <t>LARS SPARES</t>
  </si>
  <si>
    <t>Serial No's</t>
  </si>
  <si>
    <t xml:space="preserve">HDMI cable 3m </t>
  </si>
  <si>
    <t>BNC plug to plug - 1M</t>
  </si>
  <si>
    <t>BNC plug to plug - 0.25m</t>
  </si>
  <si>
    <t>PSG03073</t>
  </si>
  <si>
    <t>PSG00516</t>
  </si>
  <si>
    <t>BNC plug to plug - 10M</t>
  </si>
  <si>
    <t>PSG00521</t>
  </si>
  <si>
    <t>PSG08505</t>
  </si>
  <si>
    <t>PRO-SIGNAl</t>
  </si>
  <si>
    <t>PSG08338</t>
  </si>
  <si>
    <t>PSG08520</t>
  </si>
  <si>
    <t>PSG337-XLR</t>
  </si>
  <si>
    <t>PRO- SIGNAL</t>
  </si>
  <si>
    <t>PLS00234</t>
  </si>
  <si>
    <t>PULSE</t>
  </si>
  <si>
    <t>PLS00236</t>
  </si>
  <si>
    <t xml:space="preserve">Power supply 3x circuit </t>
  </si>
  <si>
    <t>27-753</t>
  </si>
  <si>
    <t>TENMA</t>
  </si>
  <si>
    <t>IN07636</t>
  </si>
  <si>
    <t xml:space="preserve">Seatronics </t>
  </si>
  <si>
    <t>ROV-PB-045</t>
  </si>
  <si>
    <t xml:space="preserve">Oil filled Fibre optic Tube </t>
  </si>
  <si>
    <t>Val-600-5120-rev1</t>
  </si>
  <si>
    <t>Val-200-5013</t>
  </si>
  <si>
    <t>Seatronics</t>
  </si>
  <si>
    <t xml:space="preserve">Fiber cleanning kit </t>
  </si>
  <si>
    <t xml:space="preserve">Fiber tube cutter </t>
  </si>
  <si>
    <t>TKT-UNICAM-PFC</t>
  </si>
  <si>
    <t>Fluke</t>
  </si>
  <si>
    <t xml:space="preserve">Office Equipment </t>
  </si>
  <si>
    <t xml:space="preserve">Consumables - </t>
  </si>
  <si>
    <t xml:space="preserve">Dust remover </t>
  </si>
  <si>
    <t>Ambersil</t>
  </si>
  <si>
    <t xml:space="preserve">Amberton ( Contact cleaner ) </t>
  </si>
  <si>
    <t xml:space="preserve">AMS4 silicone grease </t>
  </si>
  <si>
    <t xml:space="preserve">WD-40 contact cleaner </t>
  </si>
  <si>
    <t>WD-40</t>
  </si>
  <si>
    <t>EC-90</t>
  </si>
  <si>
    <t>SA-90 ( contatc spray adhesive)</t>
  </si>
  <si>
    <t xml:space="preserve">WD-40   </t>
  </si>
  <si>
    <t>Fixall</t>
  </si>
  <si>
    <t xml:space="preserve">Super clear bonding sealing </t>
  </si>
  <si>
    <t xml:space="preserve">Aqua shield </t>
  </si>
  <si>
    <t xml:space="preserve">Molykote - 4 electrical insualting compound </t>
  </si>
  <si>
    <t xml:space="preserve">Insulating silicone rubber </t>
  </si>
  <si>
    <t>sa02400</t>
  </si>
  <si>
    <t xml:space="preserve">Magic rubber 500 </t>
  </si>
  <si>
    <t>MC002567</t>
  </si>
  <si>
    <t xml:space="preserve">Multicomp pro </t>
  </si>
  <si>
    <t xml:space="preserve">Multicomp , expoxy resin - 250ml </t>
  </si>
  <si>
    <t xml:space="preserve">3m scothchkote </t>
  </si>
  <si>
    <t>wonder wipes</t>
  </si>
  <si>
    <t>SHELL</t>
  </si>
  <si>
    <t>3.5L</t>
  </si>
  <si>
    <t xml:space="preserve">Spill kit </t>
  </si>
  <si>
    <t xml:space="preserve">PIG motorsport </t>
  </si>
  <si>
    <t>Small Screwdriver set x 24</t>
  </si>
  <si>
    <t>Bahco</t>
  </si>
  <si>
    <t>Magnusson</t>
  </si>
  <si>
    <t xml:space="preserve">MAC Allister jigsaw </t>
  </si>
  <si>
    <t>MJS600</t>
  </si>
  <si>
    <t xml:space="preserve">Macallister </t>
  </si>
  <si>
    <t xml:space="preserve">Makita Combi drill </t>
  </si>
  <si>
    <t>DHP487</t>
  </si>
  <si>
    <t>Makita</t>
  </si>
  <si>
    <t>DTD157</t>
  </si>
  <si>
    <t xml:space="preserve">Makita </t>
  </si>
  <si>
    <t>Makita battery charger DC18SD</t>
  </si>
  <si>
    <t>DC18SD</t>
  </si>
  <si>
    <t>630571J9</t>
  </si>
  <si>
    <t>USB-C to USB-B 3.0 - 1M</t>
  </si>
  <si>
    <t xml:space="preserve">201007-BLK-1m </t>
  </si>
  <si>
    <t>Cablematters</t>
  </si>
  <si>
    <t>USB-C to USB-B 3.0 - 2M</t>
  </si>
  <si>
    <t>201007-BLK-2m-EU</t>
  </si>
  <si>
    <t xml:space="preserve">USB -C to USB -C </t>
  </si>
  <si>
    <t>Samsung</t>
  </si>
  <si>
    <t xml:space="preserve">Samsung Galaxy A04s </t>
  </si>
  <si>
    <t xml:space="preserve">Samsung </t>
  </si>
  <si>
    <t>ETJ2P0119604U</t>
  </si>
  <si>
    <t>ETJ2P0131904U</t>
  </si>
  <si>
    <t>Benq Monitor 27" GL2780 (1)</t>
  </si>
  <si>
    <t>SB07965 (1)</t>
  </si>
  <si>
    <t>ROV-PB-049</t>
  </si>
  <si>
    <t>Benq Monitor 27" GL2780 (2)</t>
  </si>
  <si>
    <t>SB07965 (2)</t>
  </si>
  <si>
    <t xml:space="preserve">CRE Serial number </t>
  </si>
  <si>
    <t xml:space="preserve">Seatronics Serial number </t>
  </si>
  <si>
    <t>WO-051735</t>
  </si>
  <si>
    <t>WO-072317-001</t>
  </si>
  <si>
    <t>WO-061028-001</t>
  </si>
  <si>
    <t>WO-063813-007</t>
  </si>
  <si>
    <t xml:space="preserve">VAL-600-5144 Rev 2 </t>
  </si>
  <si>
    <t xml:space="preserve">VAL-600-5152 Rev 1 </t>
  </si>
  <si>
    <t xml:space="preserve">VAL-600-5122 Rev2 </t>
  </si>
  <si>
    <t>WO-072316-001</t>
  </si>
  <si>
    <t>WO-062097-003</t>
  </si>
  <si>
    <t xml:space="preserve">VAL-600-5148-Rev1 </t>
  </si>
  <si>
    <t>WO-068157-007</t>
  </si>
  <si>
    <t>VAL-600-5132 Rev1</t>
  </si>
  <si>
    <t>VAL-600-5109-R1</t>
  </si>
  <si>
    <t xml:space="preserve">VAL-600-5139-Rev2 Sprint </t>
  </si>
  <si>
    <t>WO-060268-001</t>
  </si>
  <si>
    <t xml:space="preserve">VAL-600-5141-Rev2 </t>
  </si>
  <si>
    <t>WO-058416-002</t>
  </si>
  <si>
    <t xml:space="preserve">Ethernet Tail ( NEW) </t>
  </si>
  <si>
    <t>Ethernet Tail (NEW)</t>
  </si>
  <si>
    <t>WO-074971-001</t>
  </si>
  <si>
    <t>WO-074971-002</t>
  </si>
  <si>
    <t xml:space="preserve">Serial Tail ( NEW) </t>
  </si>
  <si>
    <t xml:space="preserve">VAL-600-5142-Rev 1 </t>
  </si>
  <si>
    <t>WO-063584-001</t>
  </si>
  <si>
    <t>WO-074972-001</t>
  </si>
  <si>
    <t>WO-052471-003</t>
  </si>
  <si>
    <t xml:space="preserve">Val-600-5107 Rev1 </t>
  </si>
  <si>
    <t>WO-063456-002</t>
  </si>
  <si>
    <t>WO-053753-7</t>
  </si>
  <si>
    <t xml:space="preserve">Colour GigE O/Tools </t>
  </si>
  <si>
    <t>VAL-900-00007</t>
  </si>
  <si>
    <t xml:space="preserve">Ocean tools </t>
  </si>
  <si>
    <t>VAL-325-0001</t>
  </si>
  <si>
    <t>C-Systems TEC</t>
  </si>
  <si>
    <t>Vetus</t>
  </si>
  <si>
    <t xml:space="preserve">INS POD (compass, depth , heading) </t>
  </si>
  <si>
    <t>903995.01/val27.2</t>
  </si>
  <si>
    <t xml:space="preserve">X56 hotas </t>
  </si>
  <si>
    <t xml:space="preserve">Logitech </t>
  </si>
  <si>
    <t>2220KK007419</t>
  </si>
  <si>
    <t>WO064111</t>
  </si>
  <si>
    <t xml:space="preserve">USP no18 </t>
  </si>
  <si>
    <t>Val-PCB-USP-001 v1.3</t>
  </si>
  <si>
    <t xml:space="preserve">903179 / seatronics </t>
  </si>
  <si>
    <t>0080A3FA5CD</t>
  </si>
  <si>
    <t>WO061036</t>
  </si>
  <si>
    <t>WO061029-010</t>
  </si>
  <si>
    <t xml:space="preserve">USP carrier PCBA </t>
  </si>
  <si>
    <t>WO064384-002</t>
  </si>
  <si>
    <t xml:space="preserve">Keyboard </t>
  </si>
  <si>
    <t>KYB400-8000-BTAU</t>
  </si>
  <si>
    <t xml:space="preserve">Accuratus </t>
  </si>
  <si>
    <t>TELE COMMUICATIONS/WIFI</t>
  </si>
  <si>
    <t>APC</t>
  </si>
  <si>
    <t>00355-63282-97269-AAOEM</t>
  </si>
  <si>
    <t>P144G</t>
  </si>
  <si>
    <t>Dell</t>
  </si>
  <si>
    <t>Unifi Newtwork 16 PoE</t>
  </si>
  <si>
    <t>Usw-16-PoE</t>
  </si>
  <si>
    <t xml:space="preserve">Ubiquiti inc </t>
  </si>
  <si>
    <t>E438839FB4E5</t>
  </si>
  <si>
    <t xml:space="preserve">Dray Tek </t>
  </si>
  <si>
    <t xml:space="preserve">Vigor2926 </t>
  </si>
  <si>
    <t>1710-48801-001</t>
  </si>
  <si>
    <t>48256731efdd</t>
  </si>
  <si>
    <t xml:space="preserve">U6-lite </t>
  </si>
  <si>
    <t>E43883E276DO</t>
  </si>
  <si>
    <t>Fladen</t>
  </si>
  <si>
    <t>LifeJackets 150N</t>
  </si>
  <si>
    <t>3MXWF0N18</t>
  </si>
  <si>
    <t xml:space="preserve">Northwest marine </t>
  </si>
  <si>
    <t xml:space="preserve">Lifejacket light </t>
  </si>
  <si>
    <t>AQ8A</t>
  </si>
  <si>
    <t xml:space="preserve">Aqua spec </t>
  </si>
  <si>
    <t>Laser Lite Earplugs , 200pcs</t>
  </si>
  <si>
    <t>38688-0200</t>
  </si>
  <si>
    <t xml:space="preserve">Honeywell </t>
  </si>
  <si>
    <t>Tarpaulin sheet 2x3m</t>
  </si>
  <si>
    <t>ROV</t>
  </si>
  <si>
    <t xml:space="preserve">Surface control unit </t>
  </si>
  <si>
    <t xml:space="preserve">Ratchet lashing straps 6m 1000kg </t>
  </si>
  <si>
    <t xml:space="preserve">Ratchet strap orange </t>
  </si>
  <si>
    <t xml:space="preserve">Assorted rope </t>
  </si>
  <si>
    <t>150k</t>
  </si>
  <si>
    <t>IRODA</t>
  </si>
  <si>
    <t xml:space="preserve">M10 hex Nyloc nut </t>
  </si>
  <si>
    <t xml:space="preserve">M12 spring washer </t>
  </si>
  <si>
    <t xml:space="preserve">M8 Hex nyloc Nut </t>
  </si>
  <si>
    <t xml:space="preserve">M12 hex nyloc nut </t>
  </si>
  <si>
    <t xml:space="preserve">M12x90 Hex head </t>
  </si>
  <si>
    <t xml:space="preserve">M12x70 hex Head </t>
  </si>
  <si>
    <t xml:space="preserve">M12x60 Hex head </t>
  </si>
  <si>
    <t xml:space="preserve">M12x55 Hex head </t>
  </si>
  <si>
    <t xml:space="preserve">M12x50 Hex head </t>
  </si>
  <si>
    <t>M10x45 Hex head</t>
  </si>
  <si>
    <t xml:space="preserve">M8x 50 Hex head </t>
  </si>
  <si>
    <t xml:space="preserve">M6x25 bolt </t>
  </si>
  <si>
    <t xml:space="preserve">M6 x20 bolt </t>
  </si>
  <si>
    <t xml:space="preserve">M6 square nut </t>
  </si>
  <si>
    <t>Nuts and Bolts                                                                                                                                                                                                                                                                           (Stanley fatmax)</t>
  </si>
  <si>
    <t>Velcro</t>
  </si>
  <si>
    <t>5m</t>
  </si>
  <si>
    <t>AA battery -Duracell</t>
  </si>
  <si>
    <t>AAA battery -Duracell</t>
  </si>
  <si>
    <t xml:space="preserve">AA battery - Pro elec </t>
  </si>
  <si>
    <t>AAA battery Pro elec</t>
  </si>
  <si>
    <t xml:space="preserve">Assoretdheat shrink from 3.2mm -50mm </t>
  </si>
  <si>
    <t xml:space="preserve">CABLE TIES </t>
  </si>
  <si>
    <t>100X2.5B</t>
  </si>
  <si>
    <t>150X3.6N</t>
  </si>
  <si>
    <t>203X2.5B</t>
  </si>
  <si>
    <t>ACTKIT4</t>
  </si>
  <si>
    <t>300X4.6</t>
  </si>
  <si>
    <t>PP01602</t>
  </si>
  <si>
    <t>350X5</t>
  </si>
  <si>
    <t>387X7.6</t>
  </si>
  <si>
    <t>PA66</t>
  </si>
  <si>
    <t xml:space="preserve">Saddle tie mounts </t>
  </si>
  <si>
    <t>CBT-13691</t>
  </si>
  <si>
    <t xml:space="preserve">Asorted tape </t>
  </si>
  <si>
    <t xml:space="preserve">Velcor small </t>
  </si>
  <si>
    <t xml:space="preserve">Drian rods </t>
  </si>
  <si>
    <t>5ZN2FS3</t>
  </si>
  <si>
    <t xml:space="preserve">Mini latch lock </t>
  </si>
  <si>
    <t>mini latch 1,5te</t>
  </si>
  <si>
    <t>IMENCO</t>
  </si>
  <si>
    <t>SN22320</t>
  </si>
  <si>
    <t xml:space="preserve">latch lock rope </t>
  </si>
  <si>
    <t>30m</t>
  </si>
  <si>
    <t xml:space="preserve">Valor - Base Build drawing </t>
  </si>
  <si>
    <t xml:space="preserve">Operation &amp; maintance Manual </t>
  </si>
  <si>
    <t>VAL-OMM-0001</t>
  </si>
  <si>
    <t>VAL-100-0001</t>
  </si>
  <si>
    <t xml:space="preserve">Titan heat Gun </t>
  </si>
  <si>
    <t>TTB773HTG</t>
  </si>
  <si>
    <t>Titan</t>
  </si>
  <si>
    <t>POWER TOOLS</t>
  </si>
  <si>
    <t xml:space="preserve">Makita Light </t>
  </si>
  <si>
    <t>ML003G</t>
  </si>
  <si>
    <t>222805MWSZ61587</t>
  </si>
  <si>
    <t>222805MWSZ51360</t>
  </si>
  <si>
    <t xml:space="preserve">Makita 5.0ah battery -2 </t>
  </si>
  <si>
    <t xml:space="preserve">Makita 5.0ah battery -1 </t>
  </si>
  <si>
    <t xml:space="preserve">HAND TOOLS </t>
  </si>
  <si>
    <t xml:space="preserve">HSS TiN drill bit set </t>
  </si>
  <si>
    <t>Erbauer</t>
  </si>
  <si>
    <t>POWER TOOLS - ACCESSORIES</t>
  </si>
  <si>
    <t xml:space="preserve">50M Fiber glass measuring tape </t>
  </si>
  <si>
    <t xml:space="preserve">WERA - Screw driver set </t>
  </si>
  <si>
    <t>Wera</t>
  </si>
  <si>
    <t xml:space="preserve">Allen key set (metric and imperial) </t>
  </si>
  <si>
    <t xml:space="preserve">Magnusson </t>
  </si>
  <si>
    <t xml:space="preserve">Wera - Tool check plus (screwdriver bits and socket) </t>
  </si>
  <si>
    <t xml:space="preserve">Wera </t>
  </si>
  <si>
    <t>7"  Ratchet crimper 1-10mm</t>
  </si>
  <si>
    <t xml:space="preserve">Screwfix </t>
  </si>
  <si>
    <t xml:space="preserve">8" Ratchet crimper for 1.0sqm-10sqm </t>
  </si>
  <si>
    <t>96561-0001</t>
  </si>
  <si>
    <t xml:space="preserve">KNIPEX wire cutter </t>
  </si>
  <si>
    <t>16 30 135</t>
  </si>
  <si>
    <t xml:space="preserve">Bread knife </t>
  </si>
  <si>
    <t xml:space="preserve">Tesco </t>
  </si>
  <si>
    <t xml:space="preserve">Wire brush </t>
  </si>
  <si>
    <t>Hilka</t>
  </si>
  <si>
    <t xml:space="preserve">Long Nose pliers </t>
  </si>
  <si>
    <t xml:space="preserve">Combination pliers </t>
  </si>
  <si>
    <t xml:space="preserve">Diganonal Wire cutters </t>
  </si>
  <si>
    <t xml:space="preserve">Electronic snips </t>
  </si>
  <si>
    <t xml:space="preserve">Mini bent nose pliers </t>
  </si>
  <si>
    <t xml:space="preserve">Mini diaganoal wire cutters </t>
  </si>
  <si>
    <t xml:space="preserve">Mini side cutter </t>
  </si>
  <si>
    <t xml:space="preserve">Mini long nose flat blade pliers </t>
  </si>
  <si>
    <t xml:space="preserve">20mm adjustable spanner </t>
  </si>
  <si>
    <t xml:space="preserve">30mm adjustable spanner </t>
  </si>
  <si>
    <t xml:space="preserve">40mm adjustable spanner </t>
  </si>
  <si>
    <t xml:space="preserve">7" 180 water pipe grips </t>
  </si>
  <si>
    <t xml:space="preserve">13mm Spanner </t>
  </si>
  <si>
    <t xml:space="preserve">17mm spanner </t>
  </si>
  <si>
    <t xml:space="preserve">Flat head scre driver assorted </t>
  </si>
  <si>
    <t xml:space="preserve">Philips screw driver assorted </t>
  </si>
  <si>
    <t xml:space="preserve">Spear and jacksons hand saw </t>
  </si>
  <si>
    <t>ROV-PB-054</t>
  </si>
  <si>
    <t>ROV-LB-001</t>
  </si>
  <si>
    <t>ROV-LB-002</t>
  </si>
  <si>
    <t>ROV-BB-001</t>
  </si>
  <si>
    <t>ROV-BB-002</t>
  </si>
  <si>
    <t>ROV-BB-003</t>
  </si>
  <si>
    <t>ROV-LB-004</t>
  </si>
  <si>
    <t>ROV-LB-005</t>
  </si>
  <si>
    <t>ROV-LB-007</t>
  </si>
  <si>
    <t>X</t>
  </si>
  <si>
    <t>ROV-BB-005</t>
  </si>
  <si>
    <t>Location (Main)</t>
  </si>
  <si>
    <t>Location (second)</t>
  </si>
  <si>
    <t xml:space="preserve">                       Serial number </t>
  </si>
  <si>
    <t>ROV-BB-006</t>
  </si>
  <si>
    <t>ROV-LB-011</t>
  </si>
  <si>
    <t>ROV-BB-008</t>
  </si>
  <si>
    <t>ROV-LB-012</t>
  </si>
  <si>
    <t>ROV-BB-009</t>
  </si>
  <si>
    <t>ROV-BB-010</t>
  </si>
  <si>
    <t>ROV-BB-011</t>
  </si>
  <si>
    <t>ROV-LB-013</t>
  </si>
  <si>
    <t>ROV-BB-012</t>
  </si>
  <si>
    <t>ROV-BB-013</t>
  </si>
  <si>
    <t>ROV-LB-014</t>
  </si>
  <si>
    <t>ROV-LB-015</t>
  </si>
  <si>
    <t>Location PB</t>
  </si>
  <si>
    <t>Location BB/LB</t>
  </si>
  <si>
    <t>ROV-BB-015</t>
  </si>
  <si>
    <t>ROV-BB-014</t>
  </si>
  <si>
    <t>WF5881</t>
  </si>
  <si>
    <t>WF63951</t>
  </si>
  <si>
    <t>WF59944</t>
  </si>
  <si>
    <t>WF59940</t>
  </si>
  <si>
    <t>WF59955</t>
  </si>
  <si>
    <t>WF59935</t>
  </si>
  <si>
    <t xml:space="preserve">Thread lock fluid red 50g </t>
  </si>
  <si>
    <t>Thread lock fluid Blue 10g</t>
  </si>
  <si>
    <t>Rivet head 4.0 x 10mm A2S</t>
  </si>
  <si>
    <t>Rivet Head 4.0 x 8mm A2S</t>
  </si>
  <si>
    <t>Rivet head 3.0 x 10mm A2S</t>
  </si>
  <si>
    <t>Rivet head 3.0 x 8mm A2S</t>
  </si>
  <si>
    <t>R clip 5x100 for 20-28mm shaft  A2S</t>
  </si>
  <si>
    <t>Threaded rod M8 x 1000mm A4S</t>
  </si>
  <si>
    <t>Nyloc nut Type p M6 - A4S</t>
  </si>
  <si>
    <t>Nyloc nut Type p M8 - A4S</t>
  </si>
  <si>
    <t>Wing nut M8 - A4S</t>
  </si>
  <si>
    <t>Socket head button M3 X 12MM A4S</t>
  </si>
  <si>
    <t xml:space="preserve">Socket head button M6 X 40MM A4S </t>
  </si>
  <si>
    <t xml:space="preserve">Socket head button M6 X 45MM A4S </t>
  </si>
  <si>
    <t xml:space="preserve">Socket head button M6 X 55 MM A4S </t>
  </si>
  <si>
    <t>Socket head button M6 X65MM A4S</t>
  </si>
  <si>
    <t xml:space="preserve">Socket head butoon M8 x 60mm A4S </t>
  </si>
  <si>
    <t>WF49121</t>
  </si>
  <si>
    <t>WF16417</t>
  </si>
  <si>
    <t>WF10884</t>
  </si>
  <si>
    <t>WF10885</t>
  </si>
  <si>
    <t>WF38715</t>
  </si>
  <si>
    <t>WF14143</t>
  </si>
  <si>
    <t>WF14175</t>
  </si>
  <si>
    <t>WF78806</t>
  </si>
  <si>
    <t>WF78808</t>
  </si>
  <si>
    <t>WF78810</t>
  </si>
  <si>
    <t>WF14187</t>
  </si>
  <si>
    <t>Socket head button M8 X 75 MM A4S</t>
  </si>
  <si>
    <t>Socket head cap allen M6 X 25 MM A4S</t>
  </si>
  <si>
    <t>Socket head cap allen  M6X 12 MM A4S</t>
  </si>
  <si>
    <t xml:space="preserve">Socket head counter sunk M4 X 20 MM A4S </t>
  </si>
  <si>
    <t xml:space="preserve">Socket head counter sunk M6 X 80 MM A4S </t>
  </si>
  <si>
    <t xml:space="preserve">M3 washer </t>
  </si>
  <si>
    <t xml:space="preserve">M6 washer </t>
  </si>
  <si>
    <t xml:space="preserve">M8 washer </t>
  </si>
  <si>
    <t>penny washer 20mm M6</t>
  </si>
  <si>
    <t xml:space="preserve">penny washer 40mm M8 </t>
  </si>
  <si>
    <t>Spring washer M3</t>
  </si>
  <si>
    <t>Spring washer M6</t>
  </si>
  <si>
    <t>WF78828</t>
  </si>
  <si>
    <t>WF14299</t>
  </si>
  <si>
    <t>WF14304</t>
  </si>
  <si>
    <t>WF14436</t>
  </si>
  <si>
    <t>WF14465</t>
  </si>
  <si>
    <t>WF14828</t>
  </si>
  <si>
    <t>WF10891</t>
  </si>
  <si>
    <t>WF10892</t>
  </si>
  <si>
    <t>WF60223</t>
  </si>
  <si>
    <t>WF60232</t>
  </si>
  <si>
    <t>WF20922</t>
  </si>
  <si>
    <t>WF20928</t>
  </si>
  <si>
    <t>WF20930</t>
  </si>
  <si>
    <t>WF11345</t>
  </si>
  <si>
    <t>WF11346</t>
  </si>
  <si>
    <t>Spring washer rectangular M8</t>
  </si>
  <si>
    <t>Hex nut M6</t>
  </si>
  <si>
    <t xml:space="preserve">Hex Nut M8 </t>
  </si>
  <si>
    <t xml:space="preserve">Westfield fasteners </t>
  </si>
  <si>
    <t xml:space="preserve">ROV fastners /screws </t>
  </si>
  <si>
    <t xml:space="preserve">1.0MT LC-ST Duplex Single mode lead </t>
  </si>
  <si>
    <t>005-923-010-01B</t>
  </si>
  <si>
    <t xml:space="preserve">2.0MT LC--ST Duplex Single mode lead </t>
  </si>
  <si>
    <t>005-923-020-01B</t>
  </si>
  <si>
    <t xml:space="preserve">20mm Vice grips </t>
  </si>
  <si>
    <t xml:space="preserve">   </t>
  </si>
  <si>
    <t>Reach Robotics</t>
  </si>
  <si>
    <t>Subsea Cutting</t>
  </si>
  <si>
    <t>Amazon</t>
  </si>
  <si>
    <t>Power Leads</t>
  </si>
  <si>
    <t>HSS-03-C</t>
  </si>
  <si>
    <t>Rubberbox</t>
  </si>
  <si>
    <t>HSS-V27-3PNE-32A-EXT-01</t>
  </si>
  <si>
    <t>HSS-V27-3PNE-32A-EXT-02</t>
  </si>
  <si>
    <t>32A 3PNE extension</t>
  </si>
  <si>
    <t>16A 3PNE extension</t>
  </si>
  <si>
    <t>HSS-V27-3PNE-16A-EXT-01</t>
  </si>
  <si>
    <t>HSS-V27-3PNE-16A-EXT-02</t>
  </si>
  <si>
    <t>16A 1PNE extension</t>
  </si>
  <si>
    <t>HSS-V27-1PNE-16A-EXT-01</t>
  </si>
  <si>
    <t>HSS-V27-1PNE-16A-EXT-02</t>
  </si>
  <si>
    <t>32A 3PNE Y Splitter</t>
  </si>
  <si>
    <t>HSS-V27-3PNE-Y Splitter</t>
  </si>
  <si>
    <t>16A 1PNE 5 way extension</t>
  </si>
  <si>
    <t>HSS-V27-1PNE-16A-EXT-5X splitter</t>
  </si>
  <si>
    <t>16A 3PNE to 3PE adaptor</t>
  </si>
  <si>
    <t>HSS-V27-3PNE-16A-3PE-ADPT</t>
  </si>
  <si>
    <t>32A 3PNE to 16A 3PNE Distro</t>
  </si>
  <si>
    <t>32A 3PNE to 16A 3X 1PNE Distro</t>
  </si>
  <si>
    <t>HSS-V27-3PNE-32A-2X3PNE-16A-DB</t>
  </si>
  <si>
    <t>HSS-V27-3PNE-32A-3X1PNE-16A-DB</t>
  </si>
  <si>
    <t>Cable Protection</t>
  </si>
  <si>
    <t>1200mm cable protection strips</t>
  </si>
  <si>
    <t>90 deg RH cable protection strip</t>
  </si>
  <si>
    <t>Hughes</t>
  </si>
  <si>
    <t>ROV-DO-009</t>
  </si>
  <si>
    <t>90 deg LH cable protection strip</t>
  </si>
  <si>
    <t>Cable protection joining strips</t>
  </si>
  <si>
    <t>Back of door</t>
  </si>
  <si>
    <t>Screwfix</t>
  </si>
  <si>
    <t xml:space="preserve">M6x16mm A2 DHCS </t>
  </si>
  <si>
    <t>M6x12mm A2 DHCS</t>
  </si>
  <si>
    <t>M6 Washer A2</t>
  </si>
  <si>
    <t>M6 Nyloc A2</t>
  </si>
  <si>
    <t>M6 HSS drill/Tap</t>
  </si>
  <si>
    <t>First Aid Kit (Control Van)</t>
  </si>
  <si>
    <t>HSS-01-ROV-VALOR-CNTR</t>
  </si>
  <si>
    <t>Eyewash Kit (Control Van)</t>
  </si>
  <si>
    <t>HSE Poster</t>
  </si>
  <si>
    <t>Thruster Starboard Fwd</t>
  </si>
  <si>
    <t>Thruster Port Fwd</t>
  </si>
  <si>
    <t>Thruster Port Aft</t>
  </si>
  <si>
    <t>Thruster Starboard Aft</t>
  </si>
  <si>
    <t>Thruster Port Vert</t>
  </si>
  <si>
    <t>Thruster Starboard Vert</t>
  </si>
  <si>
    <t>Valor 27</t>
  </si>
  <si>
    <t>INS Pod</t>
  </si>
  <si>
    <t>Power Pod</t>
  </si>
  <si>
    <t>Camera Port</t>
  </si>
  <si>
    <t>Comms Pod</t>
  </si>
  <si>
    <t>Camera Starboard</t>
  </si>
  <si>
    <t>Tilt Unit Assembly</t>
  </si>
  <si>
    <t>Tilt Motor</t>
  </si>
  <si>
    <t>Imenco Bullet</t>
  </si>
  <si>
    <t>Imenco</t>
  </si>
  <si>
    <t>Reach</t>
  </si>
  <si>
    <t>Gimble Lift Assembly</t>
  </si>
  <si>
    <t>21425-1</t>
  </si>
  <si>
    <t>Chassis</t>
  </si>
  <si>
    <t>Camera Whip</t>
  </si>
  <si>
    <t>Thruster Whip</t>
  </si>
  <si>
    <t>Thruster Whip (EOL)</t>
  </si>
  <si>
    <t>Lights Assembly Port</t>
  </si>
  <si>
    <t>Lights Assembly Starboard</t>
  </si>
  <si>
    <t>Tilt motor whip</t>
  </si>
  <si>
    <t>GPS antenna</t>
  </si>
  <si>
    <t>Blue Ping Sonar c/w ethernet whip</t>
  </si>
  <si>
    <t>INS Whip</t>
  </si>
  <si>
    <t>Ping360-SONAR-R2-RP</t>
  </si>
  <si>
    <t>P3A231016-13-08</t>
  </si>
  <si>
    <t>Power pod - Comms Pod- power and ethernet whip</t>
  </si>
  <si>
    <t>Boat Suits</t>
  </si>
  <si>
    <t>7F Reach Bravo Manipulator</t>
  </si>
  <si>
    <t xml:space="preserve">5F Reach Bravo Manipulator </t>
  </si>
  <si>
    <t>ReachR</t>
  </si>
  <si>
    <t>Pod DC-DC 7F</t>
  </si>
  <si>
    <t>Pod DC-DC 5F</t>
  </si>
  <si>
    <t>Reach Manipulator Skid c/w 5 bouyancy slabs</t>
  </si>
  <si>
    <t>Blueprint Bravo Y Splice</t>
  </si>
  <si>
    <t>VAL-600-5131-REV1</t>
  </si>
  <si>
    <t>Skid</t>
  </si>
  <si>
    <t>Blueprint Bravo Power Cable</t>
  </si>
  <si>
    <t>VAL-600-5134-REV1</t>
  </si>
  <si>
    <t>Blueprint Bravo Y Splice 7F</t>
  </si>
  <si>
    <t>Blueprint Bravo Y Splice 5F</t>
  </si>
  <si>
    <t>Blueprint Bravo Power Cable 7F</t>
  </si>
  <si>
    <t>Blueprint Bravo Power Cable 5F</t>
  </si>
  <si>
    <t>WO-064278-002</t>
  </si>
  <si>
    <t>WO-064278-001</t>
  </si>
  <si>
    <t>WO-064279-001</t>
  </si>
  <si>
    <t>WO-064279-002</t>
  </si>
  <si>
    <t>Reach Jaw Kit</t>
  </si>
  <si>
    <t>RB-5002</t>
  </si>
  <si>
    <t>B-BURT</t>
  </si>
  <si>
    <t>RB-7001</t>
  </si>
  <si>
    <t>B-KADE</t>
  </si>
  <si>
    <t>Manip Skid</t>
  </si>
  <si>
    <t>MCDLS-M</t>
  </si>
  <si>
    <t>Macartney</t>
  </si>
  <si>
    <t>MCDLS-M LOCKING SLEEVE c/w lockring</t>
  </si>
  <si>
    <t>MCDLS-F LOCKING SLEEVE c/w lockring</t>
  </si>
  <si>
    <t>MCDLS-F</t>
  </si>
  <si>
    <t>Cutter Jaw</t>
  </si>
  <si>
    <t>RB-1042</t>
  </si>
  <si>
    <t>Parrallel Jaws</t>
  </si>
  <si>
    <t>RB-1032</t>
  </si>
  <si>
    <t>Payload Interface</t>
  </si>
  <si>
    <t>RB-1054</t>
  </si>
  <si>
    <t>RB-1006</t>
  </si>
  <si>
    <t>AC0129</t>
  </si>
  <si>
    <t>Accessory Port Connector c/w Whip MCIL-8-M(DWTEK)</t>
  </si>
  <si>
    <t>48-44-2778</t>
  </si>
  <si>
    <t>Milwaukee</t>
  </si>
  <si>
    <t>Milwaukee Cutting Blades</t>
  </si>
  <si>
    <t>Cutter Jaws spare Grips</t>
  </si>
  <si>
    <t>RB-1042-Grips</t>
  </si>
  <si>
    <t>RB-1025</t>
  </si>
  <si>
    <t>Wide Quad Jaws</t>
  </si>
  <si>
    <t>Hex and Torque keys</t>
  </si>
  <si>
    <t>Reach Tool Kit</t>
  </si>
  <si>
    <t>Circlip Pliers Knipex</t>
  </si>
  <si>
    <t>46-11-A2</t>
  </si>
  <si>
    <t xml:space="preserve">Philips Screwdriver </t>
  </si>
  <si>
    <t>PH1 x 100-311</t>
  </si>
  <si>
    <t>Knipex</t>
  </si>
  <si>
    <t>Wiha</t>
  </si>
  <si>
    <t>Twin C Spanner</t>
  </si>
  <si>
    <t>O Ring removal tool</t>
  </si>
  <si>
    <t>Vacuum Pump (Manual)</t>
  </si>
  <si>
    <t>Extrusion ring tool</t>
  </si>
  <si>
    <t>Extrusion Ring</t>
  </si>
  <si>
    <t xml:space="preserve">O Ring </t>
  </si>
  <si>
    <t>BS xxxx</t>
  </si>
  <si>
    <t>O ring</t>
  </si>
  <si>
    <t xml:space="preserve">Extrusion Ring </t>
  </si>
  <si>
    <t>75mm ID</t>
  </si>
  <si>
    <t>85mm ID</t>
  </si>
  <si>
    <t>Bleed Screws c/w oring</t>
  </si>
  <si>
    <t>M5</t>
  </si>
  <si>
    <t>Vacuum Adaptor (Silver)</t>
  </si>
  <si>
    <t>Vacuum Adaptor (Red)</t>
  </si>
  <si>
    <t>Silicon grease</t>
  </si>
  <si>
    <t>Sanding Disk 120 grit 150mm</t>
  </si>
  <si>
    <t>Reach Bravo 5F Pelicase</t>
  </si>
  <si>
    <t>RS2-710_V006_20210707</t>
  </si>
  <si>
    <t>5F Pelicase</t>
  </si>
  <si>
    <t>USB Stick with build/software/documentation</t>
  </si>
  <si>
    <t>Hex key 5MM</t>
  </si>
  <si>
    <t>IEC to UK plug lead</t>
  </si>
  <si>
    <t>Cat 6A shielded ethernet cable</t>
  </si>
  <si>
    <t>Surface power supply 100-240vac to 24vdc</t>
  </si>
  <si>
    <t>GST220A24-R7B</t>
  </si>
  <si>
    <t>M8 A4 spring washer</t>
  </si>
  <si>
    <t>M8 A4 DHCS 12mm</t>
  </si>
  <si>
    <t>M8 A4 DHCS 25mm</t>
  </si>
  <si>
    <t>M8 A4 flat washer</t>
  </si>
  <si>
    <t>Reach Bravo 7F Pelicase</t>
  </si>
  <si>
    <t>7F Pelicase</t>
  </si>
  <si>
    <t>Bravo surface control interface PCB</t>
  </si>
  <si>
    <t>Bravo surface control interface  c/w subsea whips</t>
  </si>
  <si>
    <t>USBA to USB B micro lead</t>
  </si>
  <si>
    <t>Hand Controller case c/w Master arm</t>
  </si>
  <si>
    <t>RM-7201</t>
  </si>
  <si>
    <t>Logitech Gamepad F350</t>
  </si>
  <si>
    <t>Master Arm Back plate</t>
  </si>
  <si>
    <t>Spare MA screw and Stud</t>
  </si>
  <si>
    <t>Fiber oil filled penertrator</t>
  </si>
  <si>
    <t xml:space="preserve">Spare tether 450m </t>
  </si>
  <si>
    <t>Spare Sliprings</t>
  </si>
  <si>
    <t>Moflon</t>
  </si>
  <si>
    <t>MF0108-P0720-S03-01-LC-800V-IP65</t>
  </si>
  <si>
    <t>ROV-LB-037</t>
  </si>
  <si>
    <t>RTO-144 - 84658</t>
  </si>
  <si>
    <t>Spare Deck lead C/W Harting connector</t>
  </si>
  <si>
    <t>ROV SKID standard</t>
  </si>
  <si>
    <t>ROV SKID Manip/other</t>
  </si>
  <si>
    <t xml:space="preserve">Makita Impact Drill </t>
  </si>
  <si>
    <t>Gas Soldering Iron</t>
  </si>
  <si>
    <t>Desktop Phone (Valor 27 +441513057129)</t>
  </si>
  <si>
    <t xml:space="preserve">Unifi Wi-Fi 6 Lite </t>
  </si>
  <si>
    <t>Dell Latitude 3420 - Valor 27 (test PC )</t>
  </si>
  <si>
    <t xml:space="preserve">Dual-WAN Router </t>
  </si>
  <si>
    <t>PDU Rack</t>
  </si>
  <si>
    <t>Desk</t>
  </si>
  <si>
    <t>XLR Male to Female 1.5m</t>
  </si>
  <si>
    <t>XLR Male to Female 3M</t>
  </si>
  <si>
    <t>XLR Male to Female 10m</t>
  </si>
  <si>
    <t>XLR Male to Female 30m</t>
  </si>
  <si>
    <t>XLR plug male 3 pin</t>
  </si>
  <si>
    <t>AV19860</t>
  </si>
  <si>
    <t>XLR plug female 3 pin</t>
  </si>
  <si>
    <t>XLR plug female 4 pin</t>
  </si>
  <si>
    <t>Heatshink for plugs</t>
  </si>
  <si>
    <t>DP to Mini DP</t>
  </si>
  <si>
    <t>HDMI - DP</t>
  </si>
  <si>
    <t>HDMI extension M-F</t>
  </si>
  <si>
    <t>HDMI cable 5m</t>
  </si>
  <si>
    <t>HDMI cable 1m</t>
  </si>
  <si>
    <t>BNC T connector MFM</t>
  </si>
  <si>
    <t>BNC - Phono</t>
  </si>
  <si>
    <t>BNC Right Angle MF</t>
  </si>
  <si>
    <t>BNC coupler MM</t>
  </si>
  <si>
    <t>ROV-LB-008</t>
  </si>
  <si>
    <t>USB-B3.0 to USB-A</t>
  </si>
  <si>
    <t>USB-A to USB-B (printer) 3M</t>
  </si>
  <si>
    <t>USB-A to USB-B (printer) 5M</t>
  </si>
  <si>
    <t>USB-A to USB-C</t>
  </si>
  <si>
    <t>USB-C to USB-A adaptor</t>
  </si>
  <si>
    <t>9 pin D serial cable MM</t>
  </si>
  <si>
    <t>Null Modem</t>
  </si>
  <si>
    <t>9 pin gender changer F</t>
  </si>
  <si>
    <t>UK plug to y splice IEC</t>
  </si>
  <si>
    <t>IEC plug Male</t>
  </si>
  <si>
    <t xml:space="preserve">Talkback system </t>
  </si>
  <si>
    <t>Canford Audio</t>
  </si>
  <si>
    <t>Tecpro LS311 -001</t>
  </si>
  <si>
    <t>Tecpro LS311-002</t>
  </si>
  <si>
    <t>Tecpro LS311-003</t>
  </si>
  <si>
    <t>Tecpro LS311-004</t>
  </si>
  <si>
    <t>Tecpro LS311-005</t>
  </si>
  <si>
    <t>no</t>
  </si>
  <si>
    <t>LARS Box</t>
  </si>
  <si>
    <t>Diala S4 in Hoselock Bottle</t>
  </si>
  <si>
    <t xml:space="preserve">IEC Extension </t>
  </si>
  <si>
    <t>CPC</t>
  </si>
  <si>
    <t>UK 13A plug to 16A 1PNE adaptor</t>
  </si>
  <si>
    <t>HSS-V27-13A plug to 1PNE adpt-01</t>
  </si>
  <si>
    <t>HSS-V27-13A plug to 1PNE adpt-02</t>
  </si>
  <si>
    <t>Shelf D</t>
  </si>
  <si>
    <t>Buccaneer/Hughes</t>
  </si>
  <si>
    <t>HSS-03-C -Shelf D</t>
  </si>
  <si>
    <t>Lifejacket Srevice Kit</t>
  </si>
  <si>
    <t>Used</t>
  </si>
  <si>
    <t>HSS</t>
  </si>
  <si>
    <t>ROV-BB-024</t>
  </si>
  <si>
    <t>22-844B (1 off L - 1 off XL)</t>
  </si>
  <si>
    <t>HSS-03-C- Shelf D</t>
  </si>
  <si>
    <t>EW3270U</t>
  </si>
  <si>
    <t>Benq Monitor 32" EW3270U</t>
  </si>
  <si>
    <t>Shelf - N</t>
  </si>
  <si>
    <t>Spare Monitor</t>
  </si>
  <si>
    <t>SpareMonitor</t>
  </si>
  <si>
    <t>Poly</t>
  </si>
  <si>
    <t>Dell Latitude 3420 - Valor 27 Admin PC</t>
  </si>
  <si>
    <t>BL1850B-1</t>
  </si>
  <si>
    <t>BL1850B-2</t>
  </si>
  <si>
    <t>LS311-1</t>
  </si>
  <si>
    <t>LS311-2</t>
  </si>
  <si>
    <t>LS311-3</t>
  </si>
  <si>
    <t>LS311-4</t>
  </si>
  <si>
    <t>LS311-5</t>
  </si>
  <si>
    <t>Shelf N</t>
  </si>
  <si>
    <t xml:space="preserve">Digital Control DC power supply </t>
  </si>
  <si>
    <t>HSS-03-C Shelf C</t>
  </si>
  <si>
    <t>Weld on earth boss M10</t>
  </si>
  <si>
    <t>Superlec</t>
  </si>
  <si>
    <t>ROV-LB-022</t>
  </si>
  <si>
    <t>Cable Shoe  25mm to M10</t>
  </si>
  <si>
    <t>Cable Shoe  25mm to M12</t>
  </si>
  <si>
    <t>25mm Earth Strap 1m M10 - M10</t>
  </si>
  <si>
    <t>25mm Earth Strap 2m M10 - M10</t>
  </si>
  <si>
    <t>25mm Earth Strap 1m M10 - unterminated</t>
  </si>
  <si>
    <t>25mm Earth Strap 2m M10 - unterminated</t>
  </si>
  <si>
    <t>Earth Bonds</t>
  </si>
  <si>
    <t>HSS-03-C Shelf M</t>
  </si>
  <si>
    <t>IEC 320</t>
  </si>
  <si>
    <t>UK plug to IEC C13</t>
  </si>
  <si>
    <t>UK plug to clover leaf C5</t>
  </si>
  <si>
    <t>Uk plug to figure 8 C7</t>
  </si>
  <si>
    <t>USB/Serial leads</t>
  </si>
  <si>
    <t>XLR Leads</t>
  </si>
  <si>
    <t>BNC Leads</t>
  </si>
  <si>
    <t>HDMI/DP leads</t>
  </si>
  <si>
    <t>Industrial Power Distribution Leads BS4343</t>
  </si>
  <si>
    <t>Qurin</t>
  </si>
  <si>
    <t>OTDR/Cat cable tester</t>
  </si>
  <si>
    <t>Corning Cable Systems</t>
  </si>
  <si>
    <t>Unicam Termination Toolkit</t>
  </si>
  <si>
    <t>Buffer tube roll 125 micron</t>
  </si>
  <si>
    <t>Blue Helix</t>
  </si>
  <si>
    <t>LC to LC duplex connector</t>
  </si>
  <si>
    <t>ST coupler</t>
  </si>
  <si>
    <t>IPA refill for Unicam toolkit</t>
  </si>
  <si>
    <t>Lint free wipes refill for Unicam Toolkit</t>
  </si>
  <si>
    <t>Cletop fiber connector cleaner</t>
  </si>
  <si>
    <t>Araldite rapid</t>
  </si>
  <si>
    <t>B&amp;Q</t>
  </si>
  <si>
    <t>IPA wipes</t>
  </si>
  <si>
    <t>Cat 6 STP 1m patch lead</t>
  </si>
  <si>
    <t>For calibration of OTDR/Cat tester</t>
  </si>
  <si>
    <t>95-200-99</t>
  </si>
  <si>
    <t>ST unicam SM OS2 Connector</t>
  </si>
  <si>
    <t>LC unicam SM OS2 Connector</t>
  </si>
  <si>
    <t>95-200-51</t>
  </si>
  <si>
    <t>SC unicam SM OS2 Connector</t>
  </si>
  <si>
    <t>95-200-41</t>
  </si>
  <si>
    <t>Not for use on V27</t>
  </si>
  <si>
    <t>FIBER OPTIC Toolbox</t>
  </si>
  <si>
    <t>RJ45 Crimp tool</t>
  </si>
  <si>
    <t xml:space="preserve">Stanley Fiber tool box </t>
  </si>
  <si>
    <t>1M LC  SM  leads</t>
  </si>
  <si>
    <t>HSS-03-C-Shelf E</t>
  </si>
  <si>
    <t>HSS-03-C Shelf E</t>
  </si>
  <si>
    <t>CAT Patch Leads</t>
  </si>
  <si>
    <t>Cat5/6 patch leads</t>
  </si>
  <si>
    <t>Assorted lengths</t>
  </si>
  <si>
    <t>HSS-03-C Shelf H</t>
  </si>
  <si>
    <t>ROV -LB-032</t>
  </si>
  <si>
    <t>For  VFL testing</t>
  </si>
  <si>
    <t xml:space="preserve">FC to LC VFL adaptor SM </t>
  </si>
  <si>
    <t xml:space="preserve">Bulkhead Connectors </t>
  </si>
  <si>
    <t>9 pin bulkhead connector</t>
  </si>
  <si>
    <t>BRA09F090022LLPT02</t>
  </si>
  <si>
    <t>ROV-DO-004</t>
  </si>
  <si>
    <t>7 pin bulkhead connector</t>
  </si>
  <si>
    <t>BRA07F09002208</t>
  </si>
  <si>
    <t>BRW06F090022003</t>
  </si>
  <si>
    <t>BRB28FBA116418</t>
  </si>
  <si>
    <t>2 Pass Fiber optic Bulkhead</t>
  </si>
  <si>
    <t>6 pin bulkhead connector+A46:I49</t>
  </si>
  <si>
    <t>MC1764</t>
  </si>
  <si>
    <t>MC1200</t>
  </si>
  <si>
    <t>MC1202</t>
  </si>
  <si>
    <t>MC1965</t>
  </si>
  <si>
    <t>28 pin bulkhead connector (ethernet)</t>
  </si>
  <si>
    <t>Blanking Cap "B"</t>
  </si>
  <si>
    <t>Bulkhead Blanking Cap "W"</t>
  </si>
  <si>
    <t>Bulkhead Blanking Cap "A"</t>
  </si>
  <si>
    <t>BRA02SM1000BTWLC06</t>
  </si>
  <si>
    <t>Blanking Cap  "P"</t>
  </si>
  <si>
    <t>HSS-03-C Shelf K</t>
  </si>
  <si>
    <t>RSWWW</t>
  </si>
  <si>
    <t>916-0215</t>
  </si>
  <si>
    <t>USB port (surface unit pass through)</t>
  </si>
  <si>
    <t>ROV-DO-005</t>
  </si>
  <si>
    <t>System Electronics</t>
  </si>
  <si>
    <t>Vicor DC-DC power Brick</t>
  </si>
  <si>
    <t>Vicor VIA BCM4414VG0F4440C02</t>
  </si>
  <si>
    <t>Vicor</t>
  </si>
  <si>
    <t>SFP-10G-BX</t>
  </si>
  <si>
    <t>F2010694792</t>
  </si>
  <si>
    <t>SFP+ 10G 1330/1270 10KM</t>
  </si>
  <si>
    <t>SFP+ 10G 1270/1330 10KM</t>
  </si>
  <si>
    <t>G2002251925</t>
  </si>
  <si>
    <t>O Ring BS159</t>
  </si>
  <si>
    <t>O Ring 300x3 nitrile 70</t>
  </si>
  <si>
    <t>O Ring BS251</t>
  </si>
  <si>
    <t>O Ring 295x3 nitrile 70</t>
  </si>
  <si>
    <t>O Ring 360x4 NBR</t>
  </si>
  <si>
    <t>Tails/Whips</t>
  </si>
  <si>
    <t>Sliprings (Spare)</t>
  </si>
  <si>
    <t>ROV-LB-030</t>
  </si>
  <si>
    <t>Tritech Gemini Whip</t>
  </si>
  <si>
    <t>Tritech Gemini 720 Brackets</t>
  </si>
  <si>
    <t>ROV-LB-010</t>
  </si>
  <si>
    <t>Val-600-5112 Rev 1</t>
  </si>
  <si>
    <t>CRE/Seatronics</t>
  </si>
  <si>
    <t>ROV-LB-023</t>
  </si>
  <si>
    <t>ROV-LB-024</t>
  </si>
  <si>
    <t>ROV-LB-025</t>
  </si>
  <si>
    <t>Sonardyne Nano beacon brackets</t>
  </si>
  <si>
    <t>Sonardyne Avtrack 6 Nano whip</t>
  </si>
  <si>
    <t>ROV-LB-031</t>
  </si>
  <si>
    <t>Thruster cable with Termination resistor (green)</t>
  </si>
  <si>
    <t>Tilt cable</t>
  </si>
  <si>
    <t xml:space="preserve">GigE Camera Cable </t>
  </si>
  <si>
    <t>GigE Camera Cable</t>
  </si>
  <si>
    <t>P3A231016-13-06</t>
  </si>
  <si>
    <t>Power Pod (Complete)</t>
  </si>
  <si>
    <t>19000114240-1</t>
  </si>
  <si>
    <t>RA-1400 (485)</t>
  </si>
  <si>
    <t>Wago 221 inline connector</t>
  </si>
  <si>
    <t>HSS-03-C-Shelf K</t>
  </si>
  <si>
    <t>ROV-DO-007</t>
  </si>
  <si>
    <t>Kevlar sissors</t>
  </si>
  <si>
    <t>Araldite Rapid</t>
  </si>
  <si>
    <t>Canula 18G</t>
  </si>
  <si>
    <t>Cable gland 25mm</t>
  </si>
  <si>
    <t>Hawke 501/423 B M25 Ex 14.0272X</t>
  </si>
  <si>
    <t>Black furrels</t>
  </si>
  <si>
    <t>Heatshrink (Assorted)</t>
  </si>
  <si>
    <t>Unicam LC SM connectors</t>
  </si>
  <si>
    <t>M4 16mm bullet SHCS</t>
  </si>
  <si>
    <t>Cable Grip (kellums)</t>
  </si>
  <si>
    <t>ZCS1148 RPO027175 10-20mm ABL 1116Kgs</t>
  </si>
  <si>
    <t>Red crimp fork 4mm</t>
  </si>
  <si>
    <t>Small cable ties</t>
  </si>
  <si>
    <t>Oil Filter</t>
  </si>
  <si>
    <t>Fleetguard</t>
  </si>
  <si>
    <t>HF6173</t>
  </si>
  <si>
    <t>Hose Adaptors</t>
  </si>
  <si>
    <t>Denso tape</t>
  </si>
  <si>
    <t xml:space="preserve">3/8 hose </t>
  </si>
  <si>
    <t>CLE000060</t>
  </si>
  <si>
    <t>CLE000064</t>
  </si>
  <si>
    <t>1/2 hose</t>
  </si>
  <si>
    <t>CLE000065</t>
  </si>
  <si>
    <t>Lift wire</t>
  </si>
  <si>
    <t>Location 2</t>
  </si>
  <si>
    <t>ROV-BB-022</t>
  </si>
  <si>
    <t>HSS-03-C Shelf L</t>
  </si>
  <si>
    <t>Polyester sling 5M 1000kg</t>
  </si>
  <si>
    <t>HSS-03-C Shelf J</t>
  </si>
  <si>
    <t>Thruster cable</t>
  </si>
  <si>
    <t>8 ouncMallet (Plastic)</t>
  </si>
  <si>
    <t>CLE00054</t>
  </si>
  <si>
    <t>CLE00055</t>
  </si>
  <si>
    <t>CLE00056</t>
  </si>
  <si>
    <t>CLE00057</t>
  </si>
  <si>
    <t>CLE00058</t>
  </si>
  <si>
    <t>CLE00059</t>
  </si>
  <si>
    <t>CLE00060</t>
  </si>
  <si>
    <t>CLE00061</t>
  </si>
  <si>
    <t>CLE00062</t>
  </si>
  <si>
    <t>CLE00063</t>
  </si>
  <si>
    <t>CLE00064</t>
  </si>
  <si>
    <t>CLE00065</t>
  </si>
  <si>
    <t>CLE00066</t>
  </si>
  <si>
    <t>PFM25-08</t>
  </si>
  <si>
    <t>15L FEMALE</t>
  </si>
  <si>
    <t>18L FEMALE</t>
  </si>
  <si>
    <t>DOM</t>
  </si>
  <si>
    <t>Length (m)</t>
  </si>
  <si>
    <t>9/16" JIC STRAIGHT</t>
  </si>
  <si>
    <t>9/19 JIC STRAIGHT</t>
  </si>
  <si>
    <t>15L FEMALE STRAIGHT</t>
  </si>
  <si>
    <t>15L FEMALE 90 DEG</t>
  </si>
  <si>
    <t>PFM25-06</t>
  </si>
  <si>
    <t>Epson ET-2810 Printer</t>
  </si>
  <si>
    <t>ET-2810</t>
  </si>
  <si>
    <t>Epson</t>
  </si>
  <si>
    <t>PDU rack</t>
  </si>
  <si>
    <t>Electrical Test equipment</t>
  </si>
  <si>
    <t>Fluke 179 Multimeter</t>
  </si>
  <si>
    <t>Fluke 1587 Insulation Multimeter</t>
  </si>
  <si>
    <t>1587 FC</t>
  </si>
  <si>
    <t>Dual serial L3 LED lights</t>
  </si>
  <si>
    <t>ROV-LB-029</t>
  </si>
  <si>
    <t>Dual serial L3 LED light</t>
  </si>
  <si>
    <t>HSS-03-C shelf K</t>
  </si>
  <si>
    <t>WO-057405-006</t>
  </si>
  <si>
    <t>Light whip</t>
  </si>
  <si>
    <t xml:space="preserve">Dual serial Teledyne LED Lights </t>
  </si>
  <si>
    <t>L3 Lights (beyond economical repair)</t>
  </si>
  <si>
    <t>parts only</t>
  </si>
  <si>
    <t>TP Link MR500 wifi router</t>
  </si>
  <si>
    <t>Archer MR500 (EU)</t>
  </si>
  <si>
    <t>TP link</t>
  </si>
  <si>
    <t>Cupboard</t>
  </si>
  <si>
    <t>22331F9001356</t>
  </si>
  <si>
    <t>Tether Reterm Organiser</t>
  </si>
  <si>
    <t>ROV-LB-038</t>
  </si>
  <si>
    <t>Mennekes 16A 3PNE socket (red)</t>
  </si>
  <si>
    <t>Mennekes 16A 1PNE socket (blue)</t>
  </si>
  <si>
    <t>Mennekes 16A 3PNE Plug (red)</t>
  </si>
  <si>
    <t>Mennekes 32A 3PNE Plug (red)</t>
  </si>
  <si>
    <t>Mennekes 16A 1PNE Plug (blue)</t>
  </si>
  <si>
    <t>Mennekes 16A 1PNE trailing socket (blue)</t>
  </si>
  <si>
    <t>Wiska Junction box  (M20 gland )</t>
  </si>
  <si>
    <t>Wago Junction box</t>
  </si>
  <si>
    <t>MK 13A double socket</t>
  </si>
  <si>
    <t>Assorted Lead Ballast</t>
  </si>
  <si>
    <t>ROV-LB-034</t>
  </si>
  <si>
    <t>Assorted Jubilee Clips stainless steel</t>
  </si>
  <si>
    <t>ROV-LB-039</t>
  </si>
  <si>
    <t>Assorted Heatshrink</t>
  </si>
  <si>
    <t>Assorted Tape - Electrical/duct/self amalg/masking</t>
  </si>
  <si>
    <t>Assorted crimps -crimps/wago/ferrule</t>
  </si>
  <si>
    <t>LARS</t>
  </si>
  <si>
    <t>HIAB</t>
  </si>
  <si>
    <t>HSS-01-ROV-Valor-LARS</t>
  </si>
  <si>
    <t>Outreach Umbilical Winch c/w tether</t>
  </si>
  <si>
    <t>Imenco Latch 1.5t</t>
  </si>
  <si>
    <t>Sheave Wheel 190kg</t>
  </si>
  <si>
    <t>ROV Box</t>
  </si>
  <si>
    <t>Hiab roller</t>
  </si>
  <si>
    <t>Hiab roller pin</t>
  </si>
  <si>
    <t>R Clip</t>
  </si>
  <si>
    <t>Frame knock out pins</t>
  </si>
  <si>
    <t>Snatch Block</t>
  </si>
  <si>
    <t>Spiral wrap</t>
  </si>
  <si>
    <t>ROV-LB-020</t>
  </si>
  <si>
    <t>Lars Rov box</t>
  </si>
  <si>
    <t>Lars Rov Box</t>
  </si>
  <si>
    <t>LARS Lampost c/w led flood</t>
  </si>
  <si>
    <t>Imenco Pelicase</t>
  </si>
  <si>
    <t>Benq 32" Monitor</t>
  </si>
  <si>
    <t>RT2048</t>
  </si>
  <si>
    <t>USB power supply Hub</t>
  </si>
  <si>
    <t>APC 2.2kva UPS (Lipo)</t>
  </si>
  <si>
    <t>Weather Station reciever</t>
  </si>
  <si>
    <t>Weather Station transmitter</t>
  </si>
  <si>
    <t>AC Unit</t>
  </si>
  <si>
    <t>CIAT</t>
  </si>
  <si>
    <t>Sailor fixed VHF Radio c/w handset</t>
  </si>
  <si>
    <t>Entel portable VHF raidio</t>
  </si>
  <si>
    <t>Desk/PDU rack</t>
  </si>
  <si>
    <t>Rack mount 13A socket strip</t>
  </si>
  <si>
    <t>HDMI 4x1 Quad</t>
  </si>
  <si>
    <t>Wireless Headset with Mic</t>
  </si>
  <si>
    <t xml:space="preserve">Roxtec Seal Kit </t>
  </si>
  <si>
    <t>6/26 AISAISI 316</t>
  </si>
  <si>
    <t>4G Receiver c/w POE power supply</t>
  </si>
  <si>
    <t>Pilot Chairs</t>
  </si>
  <si>
    <t>Stool</t>
  </si>
  <si>
    <t>Electric Desk</t>
  </si>
  <si>
    <t>VHF antenna</t>
  </si>
  <si>
    <t>Softcase</t>
  </si>
  <si>
    <t>For PPS only</t>
  </si>
  <si>
    <t>Unifi U6 Mesh outdoor wifi antenna</t>
  </si>
  <si>
    <t>HSS-03-C Shelf D</t>
  </si>
  <si>
    <t>Antenna pole</t>
  </si>
  <si>
    <t>Mounts back of container</t>
  </si>
  <si>
    <t>Antenna pole U bolts</t>
  </si>
  <si>
    <t>ROV-DO-02</t>
  </si>
  <si>
    <t>Control Van Spare Monitor</t>
  </si>
  <si>
    <t>ROV floatation</t>
  </si>
  <si>
    <t>HSS-03-C Shelf G</t>
  </si>
  <si>
    <t>Toolbox</t>
  </si>
  <si>
    <t>Happy Hooker</t>
  </si>
  <si>
    <t>HSS-03-C Shelf  J</t>
  </si>
  <si>
    <t>ROV  SKID IVM c/w power and ethernet whips</t>
  </si>
  <si>
    <t>Subsea cutting</t>
  </si>
  <si>
    <t>HSS-03-C Shelf F</t>
  </si>
  <si>
    <t>Not for lifting</t>
  </si>
  <si>
    <t>Assorted shcakl+B58+A21:I58</t>
  </si>
  <si>
    <t xml:space="preserve">Magnusson scocket set </t>
  </si>
  <si>
    <t>Teng Tools socket/spanner/screwdriver toolbox</t>
  </si>
  <si>
    <t>Teng Tools</t>
  </si>
  <si>
    <t>Shelf M</t>
  </si>
  <si>
    <t xml:space="preserve">Control Van </t>
  </si>
  <si>
    <t>Rack</t>
  </si>
  <si>
    <t>DO-1 &amp; 3</t>
  </si>
  <si>
    <t>Shelf A</t>
  </si>
  <si>
    <t>DO- 10</t>
  </si>
  <si>
    <t>DO-10</t>
  </si>
  <si>
    <t>SO-1 &amp; 3</t>
  </si>
  <si>
    <t>ROV-LB-006</t>
  </si>
  <si>
    <t>LARS Spare Pins</t>
  </si>
  <si>
    <t xml:space="preserve">6 blade prop ( 3 used / 2 new) </t>
  </si>
  <si>
    <t>Joy stick Case with 2 x Spare Joy sticks</t>
  </si>
  <si>
    <t>Thruster CS-T30 - SN242</t>
  </si>
  <si>
    <t>Thruster CS-T30 - SN244</t>
  </si>
  <si>
    <t>Laptop Bags</t>
  </si>
  <si>
    <t>GL2780</t>
  </si>
  <si>
    <t>Benq Monitor 27 Inch</t>
  </si>
  <si>
    <t>Benq Monitor 32 Inch</t>
  </si>
  <si>
    <t>Thruster CS-T30 - SN220</t>
  </si>
  <si>
    <t>Hanging Inside Main Door</t>
  </si>
  <si>
    <t>WD40 Spray Cans</t>
  </si>
  <si>
    <t>Bluestream / Hughes Coveralls</t>
  </si>
  <si>
    <t xml:space="preserve">Pump </t>
  </si>
  <si>
    <t>Control</t>
  </si>
  <si>
    <t>Instalation date</t>
  </si>
  <si>
    <t>Q1 2025</t>
  </si>
  <si>
    <t>Slew</t>
  </si>
  <si>
    <t>Up/Down</t>
  </si>
  <si>
    <t>Extent</t>
  </si>
  <si>
    <t>not present</t>
  </si>
  <si>
    <t>Winch</t>
  </si>
  <si>
    <t>Not present</t>
  </si>
  <si>
    <t xml:space="preserve">Valor cables </t>
  </si>
  <si>
    <t xml:space="preserve">Valor  - Spares </t>
  </si>
  <si>
    <t xml:space="preserve">Valor - Tools &amp; Equipment  </t>
  </si>
  <si>
    <t>Valor - COSHH</t>
  </si>
  <si>
    <t xml:space="preserve">Valor - consumables </t>
  </si>
  <si>
    <t>Valor PPE</t>
  </si>
  <si>
    <t>Valor - Hose Register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</si>
</sst>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£&quot;#,##0.00"/>
    <numFmt numFmtId="165" formatCode="0_ ;\-0\ "/>
    <numFmt numFmtId="166" formatCode="0;[Red]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88">
    <xf numFmtId="0" fontId="0" fillId="0" borderId="0" xfId="0"/>
    <xf numFmtId="164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164" fontId="0" fillId="2" borderId="2" xfId="0" applyNumberFormat="1" applyFill="1" applyBorder="1"/>
    <xf numFmtId="0" fontId="0" fillId="2" borderId="3" xfId="0" applyFill="1" applyBorder="1"/>
    <xf numFmtId="0" fontId="1" fillId="0" borderId="0" xfId="0" applyFont="1"/>
    <xf numFmtId="164" fontId="1" fillId="0" borderId="0" xfId="0" applyNumberFormat="1" applyFont="1"/>
    <xf numFmtId="9" fontId="0" fillId="0" borderId="0" xfId="0" applyNumberFormat="1"/>
    <xf numFmtId="9" fontId="0" fillId="2" borderId="2" xfId="1" applyFont="1" applyFill="1" applyBorder="1"/>
    <xf numFmtId="9" fontId="0" fillId="0" borderId="0" xfId="1" applyFont="1"/>
    <xf numFmtId="164" fontId="0" fillId="2" borderId="0" xfId="0" applyNumberFormat="1" applyFill="1"/>
    <xf numFmtId="0" fontId="0" fillId="0" borderId="1" xfId="0" applyBorder="1"/>
    <xf numFmtId="0" fontId="0" fillId="0" borderId="2" xfId="0" applyBorder="1"/>
    <xf numFmtId="164" fontId="0" fillId="0" borderId="2" xfId="0" applyNumberFormat="1" applyBorder="1"/>
    <xf numFmtId="164" fontId="0" fillId="0" borderId="3" xfId="0" applyNumberFormat="1" applyBorder="1"/>
    <xf numFmtId="0" fontId="3" fillId="0" borderId="0" xfId="0" applyFont="1"/>
    <xf numFmtId="0" fontId="0" fillId="2" borderId="4" xfId="0" applyFill="1" applyBorder="1"/>
    <xf numFmtId="0" fontId="0" fillId="2" borderId="5" xfId="0" applyFill="1" applyBorder="1"/>
    <xf numFmtId="164" fontId="0" fillId="2" borderId="6" xfId="0" applyNumberFormat="1" applyFill="1" applyBorder="1"/>
    <xf numFmtId="0" fontId="1" fillId="2" borderId="7" xfId="0" applyFont="1" applyFill="1" applyBorder="1"/>
    <xf numFmtId="0" fontId="1" fillId="2" borderId="0" xfId="0" applyFont="1" applyFill="1"/>
    <xf numFmtId="164" fontId="1" fillId="2" borderId="8" xfId="0" applyNumberFormat="1" applyFont="1" applyFill="1" applyBorder="1"/>
    <xf numFmtId="0" fontId="0" fillId="2" borderId="7" xfId="0" applyFill="1" applyBorder="1"/>
    <xf numFmtId="0" fontId="0" fillId="2" borderId="0" xfId="0" applyFill="1"/>
    <xf numFmtId="164" fontId="0" fillId="2" borderId="8" xfId="0" applyNumberFormat="1" applyFill="1" applyBorder="1"/>
    <xf numFmtId="0" fontId="0" fillId="2" borderId="9" xfId="0" applyFill="1" applyBorder="1"/>
    <xf numFmtId="0" fontId="0" fillId="2" borderId="10" xfId="0" applyFill="1" applyBorder="1"/>
    <xf numFmtId="9" fontId="0" fillId="2" borderId="11" xfId="1" applyFont="1" applyFill="1" applyBorder="1"/>
    <xf numFmtId="0" fontId="4" fillId="0" borderId="0" xfId="0" applyFont="1"/>
    <xf numFmtId="0" fontId="0" fillId="0" borderId="12" xfId="0" applyBorder="1"/>
    <xf numFmtId="0" fontId="0" fillId="4" borderId="12" xfId="0" applyFill="1" applyBorder="1"/>
    <xf numFmtId="0" fontId="0" fillId="0" borderId="12" xfId="0" applyBorder="1" applyAlignment="1">
      <alignment horizontal="left"/>
    </xf>
    <xf numFmtId="0" fontId="4" fillId="0" borderId="0" xfId="0" applyFont="1" applyAlignment="1">
      <alignment wrapText="1"/>
    </xf>
    <xf numFmtId="0" fontId="1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12" xfId="0" applyFont="1" applyBorder="1"/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9" fontId="2" fillId="0" borderId="0" xfId="1" applyFont="1" applyFill="1"/>
    <xf numFmtId="0" fontId="2" fillId="0" borderId="0" xfId="0" applyFont="1" applyAlignment="1">
      <alignment horizontal="center" vertical="center"/>
    </xf>
    <xf numFmtId="0" fontId="1" fillId="0" borderId="12" xfId="0" applyFont="1" applyBorder="1" applyAlignment="1">
      <alignment vertical="center" wrapText="1"/>
    </xf>
    <xf numFmtId="0" fontId="2" fillId="4" borderId="0" xfId="0" applyFont="1" applyFill="1"/>
    <xf numFmtId="0" fontId="2" fillId="4" borderId="12" xfId="0" applyFont="1" applyFill="1" applyBorder="1" applyAlignment="1">
      <alignment horizontal="center" vertical="center"/>
    </xf>
    <xf numFmtId="0" fontId="2" fillId="4" borderId="12" xfId="0" applyFont="1" applyFill="1" applyBorder="1"/>
    <xf numFmtId="0" fontId="2" fillId="4" borderId="0" xfId="0" applyFont="1" applyFill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/>
    </xf>
    <xf numFmtId="0" fontId="2" fillId="6" borderId="0" xfId="0" applyFont="1" applyFill="1"/>
    <xf numFmtId="0" fontId="1" fillId="6" borderId="0" xfId="0" applyFont="1" applyFill="1" applyAlignment="1">
      <alignment horizontal="center" vertical="center" wrapText="1"/>
    </xf>
    <xf numFmtId="0" fontId="0" fillId="6" borderId="0" xfId="0" applyFill="1"/>
    <xf numFmtId="9" fontId="2" fillId="6" borderId="0" xfId="1" applyFont="1" applyFill="1"/>
    <xf numFmtId="0" fontId="0" fillId="0" borderId="0" xfId="0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7" fontId="0" fillId="0" borderId="0" xfId="0" applyNumberFormat="1"/>
    <xf numFmtId="17" fontId="2" fillId="0" borderId="0" xfId="0" applyNumberFormat="1" applyFont="1"/>
    <xf numFmtId="0" fontId="0" fillId="0" borderId="19" xfId="0" applyBorder="1" applyAlignment="1">
      <alignment horizontal="left" vertical="center" wrapText="1"/>
    </xf>
    <xf numFmtId="0" fontId="2" fillId="0" borderId="19" xfId="0" applyFont="1" applyBorder="1"/>
    <xf numFmtId="0" fontId="0" fillId="0" borderId="0" xfId="0" applyAlignment="1">
      <alignment horizontal="center"/>
    </xf>
    <xf numFmtId="0" fontId="1" fillId="3" borderId="12" xfId="0" applyFont="1" applyFill="1" applyBorder="1" applyAlignment="1">
      <alignment horizontal="center"/>
    </xf>
    <xf numFmtId="0" fontId="0" fillId="3" borderId="12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4" fillId="3" borderId="0" xfId="0" applyFont="1" applyFill="1"/>
    <xf numFmtId="0" fontId="0" fillId="0" borderId="13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4" fillId="0" borderId="12" xfId="0" applyFont="1" applyBorder="1"/>
    <xf numFmtId="0" fontId="2" fillId="3" borderId="12" xfId="0" applyFont="1" applyFill="1" applyBorder="1"/>
    <xf numFmtId="0" fontId="2" fillId="7" borderId="12" xfId="0" applyFont="1" applyFill="1" applyBorder="1"/>
    <xf numFmtId="0" fontId="2" fillId="4" borderId="18" xfId="0" applyFont="1" applyFill="1" applyBorder="1"/>
    <xf numFmtId="0" fontId="2" fillId="4" borderId="18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/>
    </xf>
    <xf numFmtId="0" fontId="0" fillId="7" borderId="12" xfId="0" applyFill="1" applyBorder="1"/>
    <xf numFmtId="0" fontId="1" fillId="7" borderId="12" xfId="0" applyFont="1" applyFill="1" applyBorder="1"/>
    <xf numFmtId="1" fontId="2" fillId="5" borderId="12" xfId="0" applyNumberFormat="1" applyFont="1" applyFill="1" applyBorder="1"/>
    <xf numFmtId="165" fontId="2" fillId="5" borderId="12" xfId="0" applyNumberFormat="1" applyFont="1" applyFill="1" applyBorder="1"/>
    <xf numFmtId="166" fontId="2" fillId="5" borderId="12" xfId="0" applyNumberFormat="1" applyFont="1" applyFill="1" applyBorder="1"/>
    <xf numFmtId="0" fontId="2" fillId="7" borderId="1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12" xfId="0" applyFont="1" applyFill="1" applyBorder="1"/>
    <xf numFmtId="0" fontId="4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0" fillId="8" borderId="12" xfId="0" applyFill="1" applyBorder="1" applyAlignment="1">
      <alignment horizontal="center"/>
    </xf>
    <xf numFmtId="0" fontId="4" fillId="0" borderId="18" xfId="0" applyFont="1" applyBorder="1"/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/>
    </xf>
    <xf numFmtId="0" fontId="1" fillId="3" borderId="9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/>
    <xf numFmtId="0" fontId="2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/>
    </xf>
    <xf numFmtId="0" fontId="2" fillId="3" borderId="31" xfId="0" applyFont="1" applyFill="1" applyBorder="1"/>
    <xf numFmtId="0" fontId="2" fillId="3" borderId="12" xfId="0" applyFont="1" applyFill="1" applyBorder="1" applyAlignment="1">
      <alignment horizontal="center"/>
    </xf>
    <xf numFmtId="0" fontId="1" fillId="3" borderId="32" xfId="0" applyFont="1" applyFill="1" applyBorder="1"/>
    <xf numFmtId="0" fontId="1" fillId="3" borderId="33" xfId="0" applyFont="1" applyFill="1" applyBorder="1" applyAlignment="1">
      <alignment horizontal="center" vertical="center"/>
    </xf>
    <xf numFmtId="0" fontId="1" fillId="3" borderId="33" xfId="0" applyFont="1" applyFill="1" applyBorder="1"/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/>
    <xf numFmtId="0" fontId="1" fillId="9" borderId="35" xfId="0" applyFont="1" applyFill="1" applyBorder="1"/>
    <xf numFmtId="0" fontId="1" fillId="9" borderId="36" xfId="0" applyFont="1" applyFill="1" applyBorder="1" applyAlignment="1">
      <alignment horizontal="center" vertical="center"/>
    </xf>
    <xf numFmtId="0" fontId="1" fillId="9" borderId="36" xfId="0" applyFont="1" applyFill="1" applyBorder="1"/>
    <xf numFmtId="0" fontId="1" fillId="9" borderId="36" xfId="0" applyFont="1" applyFill="1" applyBorder="1" applyAlignment="1">
      <alignment horizontal="center"/>
    </xf>
    <xf numFmtId="0" fontId="1" fillId="9" borderId="37" xfId="0" applyFont="1" applyFill="1" applyBorder="1"/>
    <xf numFmtId="0" fontId="0" fillId="8" borderId="12" xfId="0" applyFill="1" applyBorder="1"/>
    <xf numFmtId="0" fontId="0" fillId="8" borderId="12" xfId="0" applyFill="1" applyBorder="1" applyAlignment="1">
      <alignment horizontal="center" vertical="center"/>
    </xf>
    <xf numFmtId="0" fontId="1" fillId="3" borderId="14" xfId="0" applyFont="1" applyFill="1" applyBorder="1" applyAlignment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9" fontId="2" fillId="0" borderId="0" xfId="1" applyFont="1" applyFill="1" applyAlignment="1">
      <alignment horizontal="center" vertical="center"/>
    </xf>
    <xf numFmtId="9" fontId="2" fillId="0" borderId="12" xfId="1" applyFont="1" applyFill="1" applyBorder="1" applyAlignment="1">
      <alignment horizontal="center" vertical="center"/>
    </xf>
    <xf numFmtId="0" fontId="1" fillId="9" borderId="38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left"/>
    </xf>
    <xf numFmtId="0" fontId="1" fillId="6" borderId="0" xfId="0" applyFont="1" applyFill="1" applyAlignment="1">
      <alignment wrapText="1"/>
    </xf>
    <xf numFmtId="0" fontId="2" fillId="9" borderId="0" xfId="0" applyFont="1" applyFill="1"/>
    <xf numFmtId="0" fontId="0" fillId="9" borderId="12" xfId="0" applyFill="1" applyBorder="1"/>
    <xf numFmtId="0" fontId="0" fillId="9" borderId="23" xfId="0" applyFill="1" applyBorder="1"/>
    <xf numFmtId="0" fontId="1" fillId="6" borderId="12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wrapText="1"/>
    </xf>
    <xf numFmtId="0" fontId="0" fillId="10" borderId="12" xfId="0" applyFill="1" applyBorder="1"/>
    <xf numFmtId="0" fontId="0" fillId="10" borderId="12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/>
    </xf>
    <xf numFmtId="0" fontId="2" fillId="10" borderId="12" xfId="0" applyFont="1" applyFill="1" applyBorder="1" applyAlignment="1">
      <alignment horizontal="center" vertical="center"/>
    </xf>
    <xf numFmtId="9" fontId="2" fillId="10" borderId="12" xfId="1" applyFont="1" applyFill="1" applyBorder="1" applyAlignment="1">
      <alignment horizontal="center" vertical="center"/>
    </xf>
    <xf numFmtId="0" fontId="0" fillId="10" borderId="23" xfId="0" applyFill="1" applyBorder="1"/>
    <xf numFmtId="0" fontId="0" fillId="10" borderId="23" xfId="0" applyFill="1" applyBorder="1" applyAlignment="1">
      <alignment horizontal="center" vertical="center"/>
    </xf>
    <xf numFmtId="0" fontId="0" fillId="10" borderId="23" xfId="0" applyFill="1" applyBorder="1" applyAlignment="1">
      <alignment horizontal="center"/>
    </xf>
    <xf numFmtId="0" fontId="2" fillId="10" borderId="23" xfId="0" applyFont="1" applyFill="1" applyBorder="1" applyAlignment="1">
      <alignment horizontal="center" vertical="center"/>
    </xf>
    <xf numFmtId="0" fontId="0" fillId="10" borderId="13" xfId="0" applyFill="1" applyBorder="1" applyAlignment="1">
      <alignment horizontal="center"/>
    </xf>
    <xf numFmtId="0" fontId="0" fillId="10" borderId="23" xfId="0" applyFill="1" applyBorder="1" applyAlignment="1">
      <alignment wrapText="1"/>
    </xf>
    <xf numFmtId="0" fontId="0" fillId="10" borderId="20" xfId="0" applyFill="1" applyBorder="1" applyAlignment="1">
      <alignment horizontal="center"/>
    </xf>
    <xf numFmtId="0" fontId="0" fillId="10" borderId="20" xfId="0" applyFill="1" applyBorder="1"/>
    <xf numFmtId="0" fontId="0" fillId="10" borderId="18" xfId="0" applyFill="1" applyBorder="1" applyAlignment="1">
      <alignment horizontal="center"/>
    </xf>
    <xf numFmtId="0" fontId="0" fillId="10" borderId="0" xfId="0" applyFill="1" applyAlignment="1">
      <alignment horizontal="center"/>
    </xf>
    <xf numFmtId="0" fontId="0" fillId="10" borderId="20" xfId="0" applyFill="1" applyBorder="1" applyAlignment="1">
      <alignment horizontal="center" vertical="center"/>
    </xf>
    <xf numFmtId="0" fontId="2" fillId="10" borderId="20" xfId="0" applyFont="1" applyFill="1" applyBorder="1" applyAlignment="1">
      <alignment horizontal="center" vertical="center"/>
    </xf>
    <xf numFmtId="0" fontId="0" fillId="10" borderId="22" xfId="0" applyFill="1" applyBorder="1"/>
    <xf numFmtId="0" fontId="0" fillId="10" borderId="22" xfId="0" applyFill="1" applyBorder="1" applyAlignment="1">
      <alignment horizontal="center" vertical="center"/>
    </xf>
    <xf numFmtId="0" fontId="0" fillId="10" borderId="22" xfId="0" applyFill="1" applyBorder="1" applyAlignment="1">
      <alignment horizontal="center"/>
    </xf>
    <xf numFmtId="0" fontId="2" fillId="10" borderId="22" xfId="0" applyFont="1" applyFill="1" applyBorder="1" applyAlignment="1">
      <alignment horizontal="center" vertical="center"/>
    </xf>
    <xf numFmtId="0" fontId="2" fillId="10" borderId="0" xfId="0" applyFont="1" applyFill="1"/>
    <xf numFmtId="0" fontId="4" fillId="10" borderId="0" xfId="0" applyFont="1" applyFill="1"/>
    <xf numFmtId="9" fontId="2" fillId="10" borderId="18" xfId="1" applyFont="1" applyFill="1" applyBorder="1" applyAlignment="1">
      <alignment horizontal="center" vertical="center"/>
    </xf>
    <xf numFmtId="0" fontId="0" fillId="10" borderId="26" xfId="0" applyFill="1" applyBorder="1" applyAlignment="1">
      <alignment horizontal="center"/>
    </xf>
    <xf numFmtId="0" fontId="0" fillId="10" borderId="18" xfId="0" applyFill="1" applyBorder="1"/>
    <xf numFmtId="0" fontId="0" fillId="10" borderId="18" xfId="0" applyFill="1" applyBorder="1" applyAlignment="1">
      <alignment horizontal="center" vertical="center"/>
    </xf>
    <xf numFmtId="0" fontId="2" fillId="10" borderId="18" xfId="0" applyFont="1" applyFill="1" applyBorder="1" applyAlignment="1">
      <alignment horizontal="center" vertical="center"/>
    </xf>
    <xf numFmtId="0" fontId="0" fillId="10" borderId="12" xfId="0" applyFill="1" applyBorder="1" applyAlignment="1">
      <alignment horizontal="left"/>
    </xf>
    <xf numFmtId="0" fontId="1" fillId="10" borderId="12" xfId="0" applyFont="1" applyFill="1" applyBorder="1" applyAlignment="1">
      <alignment horizontal="left"/>
    </xf>
    <xf numFmtId="0" fontId="0" fillId="10" borderId="13" xfId="0" applyFill="1" applyBorder="1" applyAlignment="1">
      <alignment horizontal="center" vertical="center"/>
    </xf>
    <xf numFmtId="0" fontId="2" fillId="10" borderId="12" xfId="0" applyFont="1" applyFill="1" applyBorder="1"/>
    <xf numFmtId="0" fontId="0" fillId="10" borderId="18" xfId="0" applyFill="1" applyBorder="1" applyAlignment="1">
      <alignment wrapText="1"/>
    </xf>
    <xf numFmtId="0" fontId="2" fillId="10" borderId="18" xfId="0" applyFont="1" applyFill="1" applyBorder="1" applyAlignment="1">
      <alignment horizontal="center" wrapText="1"/>
    </xf>
    <xf numFmtId="0" fontId="2" fillId="10" borderId="18" xfId="0" applyFont="1" applyFill="1" applyBorder="1" applyAlignment="1">
      <alignment wrapText="1"/>
    </xf>
    <xf numFmtId="0" fontId="4" fillId="10" borderId="12" xfId="0" applyFont="1" applyFill="1" applyBorder="1"/>
    <xf numFmtId="0" fontId="4" fillId="10" borderId="12" xfId="0" applyFont="1" applyFill="1" applyBorder="1" applyAlignment="1">
      <alignment horizontal="center" vertical="center"/>
    </xf>
    <xf numFmtId="0" fontId="2" fillId="10" borderId="12" xfId="0" applyFont="1" applyFill="1" applyBorder="1" applyAlignment="1">
      <alignment horizontal="center"/>
    </xf>
    <xf numFmtId="0" fontId="2" fillId="10" borderId="13" xfId="0" applyFont="1" applyFill="1" applyBorder="1"/>
    <xf numFmtId="0" fontId="2" fillId="10" borderId="14" xfId="0" applyFont="1" applyFill="1" applyBorder="1"/>
    <xf numFmtId="1" fontId="2" fillId="10" borderId="12" xfId="0" applyNumberFormat="1" applyFont="1" applyFill="1" applyBorder="1" applyAlignment="1">
      <alignment horizontal="center" vertical="center"/>
    </xf>
    <xf numFmtId="0" fontId="0" fillId="10" borderId="12" xfId="0" applyFill="1" applyBorder="1" applyAlignment="1">
      <alignment horizontal="left" vertical="center"/>
    </xf>
    <xf numFmtId="0" fontId="4" fillId="10" borderId="0" xfId="0" applyFont="1" applyFill="1" applyAlignment="1">
      <alignment horizontal="center" vertical="center"/>
    </xf>
    <xf numFmtId="0" fontId="0" fillId="3" borderId="23" xfId="0" applyFill="1" applyBorder="1"/>
    <xf numFmtId="1" fontId="2" fillId="10" borderId="12" xfId="0" applyNumberFormat="1" applyFont="1" applyFill="1" applyBorder="1"/>
    <xf numFmtId="1" fontId="0" fillId="10" borderId="13" xfId="0" applyNumberFormat="1" applyFill="1" applyBorder="1" applyAlignment="1">
      <alignment horizontal="center" vertical="center"/>
    </xf>
    <xf numFmtId="0" fontId="1" fillId="10" borderId="12" xfId="0" applyFont="1" applyFill="1" applyBorder="1"/>
    <xf numFmtId="0" fontId="0" fillId="9" borderId="22" xfId="0" applyFill="1" applyBorder="1"/>
    <xf numFmtId="0" fontId="0" fillId="9" borderId="0" xfId="0" applyFill="1" applyAlignment="1">
      <alignment horizontal="center" vertical="center" wrapText="1"/>
    </xf>
    <xf numFmtId="0" fontId="0" fillId="9" borderId="19" xfId="0" applyFill="1" applyBorder="1"/>
    <xf numFmtId="0" fontId="0" fillId="3" borderId="0" xfId="0" applyFill="1"/>
    <xf numFmtId="0" fontId="0" fillId="10" borderId="19" xfId="0" applyFill="1" applyBorder="1" applyAlignment="1">
      <alignment horizontal="left"/>
    </xf>
    <xf numFmtId="0" fontId="0" fillId="10" borderId="19" xfId="0" applyFill="1" applyBorder="1" applyAlignment="1">
      <alignment horizontal="center"/>
    </xf>
    <xf numFmtId="0" fontId="2" fillId="10" borderId="0" xfId="0" applyFont="1" applyFill="1" applyAlignment="1">
      <alignment wrapText="1"/>
    </xf>
    <xf numFmtId="0" fontId="4" fillId="10" borderId="0" xfId="0" applyFont="1" applyFill="1" applyAlignment="1">
      <alignment wrapText="1"/>
    </xf>
    <xf numFmtId="0" fontId="2" fillId="3" borderId="0" xfId="0" applyFont="1" applyFill="1"/>
    <xf numFmtId="1" fontId="2" fillId="5" borderId="27" xfId="0" applyNumberFormat="1" applyFont="1" applyFill="1" applyBorder="1"/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9" fontId="2" fillId="0" borderId="12" xfId="1" applyFont="1" applyFill="1" applyBorder="1"/>
    <xf numFmtId="0" fontId="0" fillId="0" borderId="22" xfId="0" applyBorder="1"/>
    <xf numFmtId="0" fontId="0" fillId="0" borderId="22" xfId="0" applyBorder="1" applyAlignment="1">
      <alignment horizontal="center"/>
    </xf>
    <xf numFmtId="0" fontId="0" fillId="0" borderId="27" xfId="0" applyBorder="1"/>
    <xf numFmtId="0" fontId="1" fillId="3" borderId="12" xfId="0" applyFont="1" applyFill="1" applyBorder="1" applyAlignment="1">
      <alignment horizontal="center" vertical="center" wrapText="1"/>
    </xf>
    <xf numFmtId="0" fontId="0" fillId="3" borderId="12" xfId="0" applyFill="1" applyBorder="1"/>
    <xf numFmtId="0" fontId="0" fillId="3" borderId="16" xfId="0" applyFill="1" applyBorder="1"/>
    <xf numFmtId="0" fontId="2" fillId="0" borderId="16" xfId="0" applyFont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0" borderId="40" xfId="0" applyBorder="1" applyAlignment="1">
      <alignment horizontal="center"/>
    </xf>
    <xf numFmtId="14" fontId="0" fillId="10" borderId="12" xfId="0" applyNumberFormat="1" applyFill="1" applyBorder="1" applyAlignment="1">
      <alignment horizontal="center" vertical="center"/>
    </xf>
    <xf numFmtId="0" fontId="2" fillId="10" borderId="18" xfId="0" applyFont="1" applyFill="1" applyBorder="1"/>
    <xf numFmtId="0" fontId="2" fillId="10" borderId="18" xfId="0" applyFont="1" applyFill="1" applyBorder="1" applyAlignment="1">
      <alignment horizontal="center"/>
    </xf>
    <xf numFmtId="0" fontId="2" fillId="3" borderId="18" xfId="0" applyFont="1" applyFill="1" applyBorder="1"/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/>
    <xf numFmtId="0" fontId="0" fillId="0" borderId="18" xfId="0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10" borderId="19" xfId="0" applyFont="1" applyFill="1" applyBorder="1"/>
    <xf numFmtId="0" fontId="2" fillId="10" borderId="19" xfId="0" applyFont="1" applyFill="1" applyBorder="1" applyAlignment="1">
      <alignment horizontal="center" vertical="center"/>
    </xf>
    <xf numFmtId="0" fontId="2" fillId="10" borderId="17" xfId="0" applyFont="1" applyFill="1" applyBorder="1"/>
    <xf numFmtId="0" fontId="1" fillId="10" borderId="12" xfId="0" applyFont="1" applyFill="1" applyBorder="1" applyAlignment="1">
      <alignment horizontal="center" vertical="center"/>
    </xf>
    <xf numFmtId="0" fontId="7" fillId="10" borderId="12" xfId="0" applyFont="1" applyFill="1" applyBorder="1" applyAlignment="1">
      <alignment horizontal="center" vertical="center"/>
    </xf>
    <xf numFmtId="0" fontId="0" fillId="10" borderId="19" xfId="0" applyFill="1" applyBorder="1"/>
    <xf numFmtId="0" fontId="0" fillId="10" borderId="19" xfId="0" applyFill="1" applyBorder="1" applyAlignment="1">
      <alignment horizontal="center" vertical="center"/>
    </xf>
    <xf numFmtId="0" fontId="1" fillId="10" borderId="18" xfId="0" applyFont="1" applyFill="1" applyBorder="1"/>
    <xf numFmtId="0" fontId="1" fillId="10" borderId="18" xfId="0" applyFont="1" applyFill="1" applyBorder="1" applyAlignment="1">
      <alignment horizontal="center" vertical="center"/>
    </xf>
    <xf numFmtId="0" fontId="1" fillId="10" borderId="18" xfId="0" applyFont="1" applyFill="1" applyBorder="1" applyAlignment="1">
      <alignment horizontal="center"/>
    </xf>
    <xf numFmtId="0" fontId="1" fillId="10" borderId="35" xfId="0" applyFont="1" applyFill="1" applyBorder="1"/>
    <xf numFmtId="0" fontId="1" fillId="10" borderId="36" xfId="0" applyFont="1" applyFill="1" applyBorder="1" applyAlignment="1">
      <alignment horizontal="center" vertical="center"/>
    </xf>
    <xf numFmtId="0" fontId="1" fillId="10" borderId="36" xfId="0" applyFont="1" applyFill="1" applyBorder="1"/>
    <xf numFmtId="0" fontId="1" fillId="10" borderId="36" xfId="0" applyFont="1" applyFill="1" applyBorder="1" applyAlignment="1">
      <alignment horizontal="center"/>
    </xf>
    <xf numFmtId="0" fontId="1" fillId="10" borderId="38" xfId="0" applyFont="1" applyFill="1" applyBorder="1" applyAlignment="1">
      <alignment horizontal="center"/>
    </xf>
    <xf numFmtId="0" fontId="1" fillId="10" borderId="37" xfId="0" applyFont="1" applyFill="1" applyBorder="1"/>
    <xf numFmtId="0" fontId="8" fillId="10" borderId="12" xfId="0" applyFont="1" applyFill="1" applyBorder="1" applyAlignment="1">
      <alignment horizontal="center"/>
    </xf>
    <xf numFmtId="9" fontId="0" fillId="10" borderId="12" xfId="1" applyFont="1" applyFill="1" applyBorder="1" applyAlignment="1">
      <alignment horizontal="center" vertical="center"/>
    </xf>
    <xf numFmtId="9" fontId="0" fillId="10" borderId="12" xfId="1" applyFont="1" applyFill="1" applyBorder="1" applyAlignment="1">
      <alignment horizontal="center"/>
    </xf>
    <xf numFmtId="9" fontId="2" fillId="10" borderId="12" xfId="1" applyFont="1" applyFill="1" applyBorder="1" applyAlignment="1">
      <alignment horizontal="center"/>
    </xf>
    <xf numFmtId="0" fontId="2" fillId="10" borderId="21" xfId="0" applyFont="1" applyFill="1" applyBorder="1" applyAlignment="1">
      <alignment horizontal="center" vertical="center"/>
    </xf>
    <xf numFmtId="0" fontId="2" fillId="10" borderId="13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/>
    </xf>
    <xf numFmtId="0" fontId="2" fillId="10" borderId="12" xfId="0" applyFont="1" applyFill="1" applyBorder="1" applyAlignment="1">
      <alignment wrapText="1"/>
    </xf>
    <xf numFmtId="0" fontId="4" fillId="4" borderId="0" xfId="0" applyFont="1" applyFill="1"/>
    <xf numFmtId="0" fontId="2" fillId="11" borderId="12" xfId="0" applyFont="1" applyFill="1" applyBorder="1" applyAlignment="1">
      <alignment horizontal="center" vertical="center"/>
    </xf>
    <xf numFmtId="0" fontId="8" fillId="11" borderId="12" xfId="0" applyFont="1" applyFill="1" applyBorder="1" applyAlignment="1">
      <alignment horizontal="center" vertical="center"/>
    </xf>
    <xf numFmtId="9" fontId="2" fillId="10" borderId="13" xfId="1" applyFont="1" applyFill="1" applyBorder="1" applyAlignment="1">
      <alignment horizontal="center"/>
    </xf>
    <xf numFmtId="0" fontId="0" fillId="0" borderId="41" xfId="0" applyBorder="1"/>
    <xf numFmtId="0" fontId="0" fillId="4" borderId="42" xfId="0" applyFill="1" applyBorder="1"/>
    <xf numFmtId="0" fontId="0" fillId="0" borderId="43" xfId="0" applyBorder="1"/>
    <xf numFmtId="0" fontId="0" fillId="4" borderId="44" xfId="0" applyFill="1" applyBorder="1" applyAlignment="1">
      <alignment horizontal="center" vertical="center"/>
    </xf>
    <xf numFmtId="0" fontId="0" fillId="4" borderId="43" xfId="0" applyFill="1" applyBorder="1" applyAlignment="1">
      <alignment horizontal="center" vertical="center"/>
    </xf>
    <xf numFmtId="0" fontId="0" fillId="4" borderId="45" xfId="0" applyFill="1" applyBorder="1" applyAlignment="1">
      <alignment horizontal="center"/>
    </xf>
    <xf numFmtId="0" fontId="2" fillId="4" borderId="45" xfId="0" applyFont="1" applyFill="1" applyBorder="1" applyAlignment="1">
      <alignment horizontal="center" vertical="center"/>
    </xf>
    <xf numFmtId="9" fontId="2" fillId="4" borderId="45" xfId="1" applyFont="1" applyFill="1" applyBorder="1" applyAlignment="1">
      <alignment horizontal="center" vertical="center"/>
    </xf>
    <xf numFmtId="0" fontId="2" fillId="0" borderId="46" xfId="0" applyFont="1" applyBorder="1"/>
    <xf numFmtId="0" fontId="0" fillId="10" borderId="12" xfId="0" applyFill="1" applyBorder="1" applyAlignment="1">
      <alignment horizontal="left" vertical="center" wrapText="1"/>
    </xf>
    <xf numFmtId="0" fontId="2" fillId="10" borderId="12" xfId="0" applyFont="1" applyFill="1" applyBorder="1" applyAlignment="1">
      <alignment vertical="center" wrapText="1"/>
    </xf>
    <xf numFmtId="0" fontId="0" fillId="10" borderId="12" xfId="0" applyFill="1" applyBorder="1" applyAlignment="1">
      <alignment horizontal="center" vertical="center" wrapText="1"/>
    </xf>
    <xf numFmtId="0" fontId="8" fillId="10" borderId="1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/>
    </xf>
    <xf numFmtId="0" fontId="1" fillId="3" borderId="12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25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14" xfId="0" applyFont="1" applyFill="1" applyBorder="1" applyAlignment="1">
      <alignment horizontal="left"/>
    </xf>
    <xf numFmtId="0" fontId="1" fillId="10" borderId="12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27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12" xfId="0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</cellXfs>
  <cellStyles count="2">
    <cellStyle name="Normal" xfId="0" builtinId="0"/>
    <cellStyle name="Percent" xfId="1" builtinId="5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"/>
  <sheetViews>
    <sheetView workbookViewId="0">
      <pane ySplit="2" topLeftCell="A3" activePane="bottomLeft" state="frozen"/>
      <selection pane="bottomLeft" sqref="A1:XFD1048576"/>
    </sheetView>
  </sheetViews>
  <sheetFormatPr defaultRowHeight="14.5" x14ac:dyDescent="0.35"/>
  <cols>
    <col min="1" max="1" width="23.6328125" bestFit="1" customWidth="1"/>
    <col min="2" max="2" width="4.453125" bestFit="1" customWidth="1"/>
    <col min="3" max="4" width="11.08984375" style="1" bestFit="1" customWidth="1"/>
    <col min="6" max="6" width="25" bestFit="1" customWidth="1"/>
    <col min="9" max="13" width="11.08984375" bestFit="1" customWidth="1"/>
  </cols>
  <sheetData>
    <row r="1" spans="1:13" x14ac:dyDescent="0.35">
      <c r="A1" s="273" t="s">
        <v>0</v>
      </c>
      <c r="B1" s="273"/>
      <c r="C1" s="273"/>
      <c r="D1" s="273"/>
      <c r="I1" t="s">
        <v>1</v>
      </c>
    </row>
    <row r="2" spans="1:13" x14ac:dyDescent="0.35">
      <c r="A2" s="6" t="s">
        <v>2</v>
      </c>
      <c r="B2" s="6" t="s">
        <v>3</v>
      </c>
      <c r="C2" s="7"/>
      <c r="D2" s="7"/>
      <c r="F2" t="s">
        <v>4</v>
      </c>
      <c r="I2" s="8">
        <v>0.3</v>
      </c>
      <c r="J2" s="8">
        <v>0.35</v>
      </c>
      <c r="K2" s="8">
        <v>0.4</v>
      </c>
      <c r="L2" s="8">
        <v>0.45</v>
      </c>
      <c r="M2" s="8">
        <v>0.5</v>
      </c>
    </row>
    <row r="4" spans="1:13" x14ac:dyDescent="0.35">
      <c r="A4" t="s">
        <v>5</v>
      </c>
      <c r="B4">
        <v>1</v>
      </c>
      <c r="C4" s="1">
        <v>25000</v>
      </c>
      <c r="D4" s="1">
        <f t="shared" ref="D4:D58" si="0">C4*B4</f>
        <v>25000</v>
      </c>
      <c r="F4" t="s">
        <v>6</v>
      </c>
    </row>
    <row r="5" spans="1:13" x14ac:dyDescent="0.35">
      <c r="A5" t="s">
        <v>7</v>
      </c>
      <c r="B5">
        <v>4</v>
      </c>
      <c r="C5" s="1">
        <v>3000</v>
      </c>
      <c r="D5" s="1">
        <f t="shared" si="0"/>
        <v>12000</v>
      </c>
      <c r="F5" t="s">
        <v>8</v>
      </c>
    </row>
    <row r="6" spans="1:13" x14ac:dyDescent="0.35">
      <c r="A6" t="s">
        <v>9</v>
      </c>
      <c r="B6">
        <v>2</v>
      </c>
      <c r="C6" s="1">
        <v>15000</v>
      </c>
      <c r="D6" s="1">
        <f t="shared" si="0"/>
        <v>30000</v>
      </c>
      <c r="F6" t="s">
        <v>10</v>
      </c>
    </row>
    <row r="7" spans="1:13" x14ac:dyDescent="0.35">
      <c r="A7" t="s">
        <v>11</v>
      </c>
      <c r="B7">
        <v>1</v>
      </c>
      <c r="C7" s="1">
        <v>14000</v>
      </c>
      <c r="D7" s="1">
        <f t="shared" si="0"/>
        <v>14000</v>
      </c>
    </row>
    <row r="8" spans="1:13" x14ac:dyDescent="0.35">
      <c r="A8" t="s">
        <v>12</v>
      </c>
      <c r="B8">
        <v>1</v>
      </c>
      <c r="C8" s="1">
        <v>13000</v>
      </c>
      <c r="D8" s="1">
        <f t="shared" si="0"/>
        <v>13000</v>
      </c>
    </row>
    <row r="9" spans="1:13" x14ac:dyDescent="0.35">
      <c r="A9" t="s">
        <v>13</v>
      </c>
      <c r="B9">
        <v>1</v>
      </c>
      <c r="C9" s="1">
        <v>20000</v>
      </c>
      <c r="D9" s="1">
        <f t="shared" si="0"/>
        <v>20000</v>
      </c>
      <c r="F9" t="s">
        <v>14</v>
      </c>
    </row>
    <row r="10" spans="1:13" x14ac:dyDescent="0.35">
      <c r="A10" t="s">
        <v>15</v>
      </c>
      <c r="B10">
        <v>1</v>
      </c>
      <c r="C10" s="1">
        <v>10000</v>
      </c>
      <c r="D10" s="1">
        <f t="shared" si="0"/>
        <v>10000</v>
      </c>
    </row>
    <row r="11" spans="1:13" x14ac:dyDescent="0.35">
      <c r="A11" t="s">
        <v>16</v>
      </c>
      <c r="B11">
        <v>1</v>
      </c>
      <c r="C11" s="1">
        <v>30000</v>
      </c>
      <c r="D11" s="1">
        <f t="shared" si="0"/>
        <v>30000</v>
      </c>
      <c r="F11" t="s">
        <v>17</v>
      </c>
    </row>
    <row r="12" spans="1:13" x14ac:dyDescent="0.35">
      <c r="A12" t="s">
        <v>18</v>
      </c>
      <c r="B12">
        <v>4</v>
      </c>
      <c r="C12" s="1">
        <v>1200</v>
      </c>
      <c r="D12" s="1">
        <f t="shared" si="0"/>
        <v>4800</v>
      </c>
    </row>
    <row r="13" spans="1:13" x14ac:dyDescent="0.35">
      <c r="A13" t="s">
        <v>19</v>
      </c>
      <c r="B13">
        <v>1</v>
      </c>
      <c r="C13" s="1">
        <v>1500</v>
      </c>
      <c r="D13" s="1">
        <f t="shared" si="0"/>
        <v>1500</v>
      </c>
      <c r="F13" t="s">
        <v>20</v>
      </c>
    </row>
    <row r="14" spans="1:13" x14ac:dyDescent="0.35">
      <c r="A14" t="s">
        <v>21</v>
      </c>
      <c r="B14">
        <v>4</v>
      </c>
      <c r="C14" s="1">
        <v>5000</v>
      </c>
      <c r="D14" s="1">
        <f t="shared" si="0"/>
        <v>20000</v>
      </c>
      <c r="F14" t="s">
        <v>22</v>
      </c>
    </row>
    <row r="15" spans="1:13" x14ac:dyDescent="0.35">
      <c r="A15" t="s">
        <v>23</v>
      </c>
      <c r="B15">
        <v>1</v>
      </c>
      <c r="C15" s="1">
        <v>5000</v>
      </c>
      <c r="D15" s="1">
        <f t="shared" si="0"/>
        <v>5000</v>
      </c>
      <c r="F15" t="s">
        <v>24</v>
      </c>
    </row>
    <row r="16" spans="1:13" x14ac:dyDescent="0.35">
      <c r="A16" t="s">
        <v>25</v>
      </c>
      <c r="B16">
        <v>1</v>
      </c>
      <c r="C16" s="1">
        <v>5000</v>
      </c>
      <c r="D16" s="1">
        <f t="shared" si="0"/>
        <v>5000</v>
      </c>
    </row>
    <row r="17" spans="1:13" x14ac:dyDescent="0.35">
      <c r="A17" t="s">
        <v>26</v>
      </c>
      <c r="B17">
        <v>1</v>
      </c>
      <c r="C17" s="1">
        <v>10000</v>
      </c>
      <c r="D17" s="1">
        <f t="shared" si="0"/>
        <v>10000</v>
      </c>
    </row>
    <row r="18" spans="1:13" x14ac:dyDescent="0.35">
      <c r="A18" t="s">
        <v>27</v>
      </c>
      <c r="B18">
        <v>1</v>
      </c>
      <c r="C18" s="1">
        <v>8000</v>
      </c>
      <c r="D18" s="1">
        <f t="shared" si="0"/>
        <v>8000</v>
      </c>
    </row>
    <row r="19" spans="1:13" x14ac:dyDescent="0.35">
      <c r="A19" t="s">
        <v>28</v>
      </c>
      <c r="B19">
        <v>1</v>
      </c>
      <c r="C19" s="1">
        <v>6000</v>
      </c>
      <c r="D19" s="1">
        <f t="shared" si="0"/>
        <v>6000</v>
      </c>
    </row>
    <row r="20" spans="1:13" x14ac:dyDescent="0.35">
      <c r="A20" t="s">
        <v>29</v>
      </c>
      <c r="B20">
        <v>1</v>
      </c>
    </row>
    <row r="22" spans="1:13" x14ac:dyDescent="0.35">
      <c r="A22" t="s">
        <v>30</v>
      </c>
      <c r="B22">
        <v>320</v>
      </c>
      <c r="C22" s="1">
        <v>50</v>
      </c>
      <c r="D22" s="1">
        <f>C22*B22</f>
        <v>16000</v>
      </c>
      <c r="F22" t="s">
        <v>31</v>
      </c>
    </row>
    <row r="23" spans="1:13" x14ac:dyDescent="0.35">
      <c r="A23" t="s">
        <v>32</v>
      </c>
      <c r="B23">
        <v>120</v>
      </c>
      <c r="C23" s="1">
        <v>50</v>
      </c>
      <c r="D23" s="1">
        <f>C23*B23</f>
        <v>6000</v>
      </c>
    </row>
    <row r="24" spans="1:13" ht="15" thickBot="1" x14ac:dyDescent="0.4"/>
    <row r="25" spans="1:13" ht="15" thickBot="1" x14ac:dyDescent="0.4">
      <c r="A25" s="2" t="s">
        <v>33</v>
      </c>
      <c r="B25" s="3"/>
      <c r="C25" s="4"/>
      <c r="D25" s="4">
        <f>SUM(D4:D24)</f>
        <v>236300</v>
      </c>
      <c r="E25" s="3"/>
      <c r="F25" s="5"/>
      <c r="I25" s="1">
        <f>D25/0.7</f>
        <v>337571.42857142858</v>
      </c>
      <c r="J25" s="1">
        <f>D25/0.65</f>
        <v>363538.4615384615</v>
      </c>
      <c r="K25" s="1">
        <f>D25/0.6</f>
        <v>393833.33333333337</v>
      </c>
      <c r="L25" s="1">
        <f>D25/0.55</f>
        <v>429636.36363636359</v>
      </c>
      <c r="M25" s="1">
        <f>D25/0.5</f>
        <v>472600</v>
      </c>
    </row>
    <row r="28" spans="1:13" x14ac:dyDescent="0.35">
      <c r="A28" t="s">
        <v>34</v>
      </c>
      <c r="B28">
        <v>1</v>
      </c>
      <c r="C28" s="1">
        <v>30000</v>
      </c>
      <c r="D28" s="1">
        <f t="shared" si="0"/>
        <v>30000</v>
      </c>
      <c r="F28" t="s">
        <v>35</v>
      </c>
    </row>
    <row r="29" spans="1:13" x14ac:dyDescent="0.35">
      <c r="A29" t="s">
        <v>9</v>
      </c>
      <c r="B29">
        <v>1</v>
      </c>
      <c r="C29" s="1">
        <v>10000</v>
      </c>
      <c r="D29" s="1">
        <f t="shared" si="0"/>
        <v>10000</v>
      </c>
    </row>
    <row r="30" spans="1:13" x14ac:dyDescent="0.35">
      <c r="A30" t="s">
        <v>36</v>
      </c>
      <c r="B30">
        <v>1</v>
      </c>
      <c r="C30" s="1">
        <v>60000</v>
      </c>
      <c r="D30" s="1">
        <f t="shared" si="0"/>
        <v>60000</v>
      </c>
    </row>
    <row r="31" spans="1:13" x14ac:dyDescent="0.35">
      <c r="A31" t="s">
        <v>37</v>
      </c>
      <c r="B31">
        <v>1</v>
      </c>
      <c r="C31" s="1">
        <v>20000</v>
      </c>
      <c r="D31" s="1">
        <f t="shared" si="0"/>
        <v>20000</v>
      </c>
    </row>
    <row r="32" spans="1:13" x14ac:dyDescent="0.35">
      <c r="A32" t="s">
        <v>38</v>
      </c>
      <c r="B32">
        <v>1</v>
      </c>
      <c r="C32" s="1">
        <v>15000</v>
      </c>
      <c r="D32" s="1">
        <f t="shared" si="0"/>
        <v>15000</v>
      </c>
    </row>
    <row r="34" spans="1:13" ht="15" thickBot="1" x14ac:dyDescent="0.4"/>
    <row r="35" spans="1:13" ht="15" thickBot="1" x14ac:dyDescent="0.4">
      <c r="A35" s="2" t="s">
        <v>39</v>
      </c>
      <c r="B35" s="3"/>
      <c r="C35" s="4"/>
      <c r="D35" s="4">
        <f>SUM(D28:D34)</f>
        <v>135000</v>
      </c>
      <c r="E35" s="3"/>
      <c r="F35" s="5"/>
      <c r="I35" s="1">
        <f>D35/0.7</f>
        <v>192857.14285714287</v>
      </c>
      <c r="J35" s="1">
        <f>D35/0.65</f>
        <v>207692.30769230769</v>
      </c>
      <c r="K35" s="1">
        <f>D35/0.6</f>
        <v>225000</v>
      </c>
      <c r="L35" s="1">
        <f>D35/0.55</f>
        <v>245454.54545454544</v>
      </c>
      <c r="M35" s="1">
        <f>D35/0.5</f>
        <v>270000</v>
      </c>
    </row>
    <row r="38" spans="1:13" x14ac:dyDescent="0.35">
      <c r="A38" t="s">
        <v>40</v>
      </c>
      <c r="B38">
        <v>1</v>
      </c>
      <c r="C38" s="1">
        <v>25000</v>
      </c>
      <c r="D38" s="1">
        <f t="shared" si="0"/>
        <v>25000</v>
      </c>
      <c r="F38" t="s">
        <v>41</v>
      </c>
    </row>
    <row r="39" spans="1:13" x14ac:dyDescent="0.35">
      <c r="A39" t="s">
        <v>42</v>
      </c>
      <c r="B39">
        <v>1</v>
      </c>
      <c r="D39" s="1">
        <f t="shared" si="0"/>
        <v>0</v>
      </c>
    </row>
    <row r="40" spans="1:13" x14ac:dyDescent="0.35">
      <c r="A40" t="s">
        <v>43</v>
      </c>
      <c r="B40">
        <v>1</v>
      </c>
      <c r="D40" s="1">
        <f t="shared" si="0"/>
        <v>0</v>
      </c>
    </row>
    <row r="42" spans="1:13" x14ac:dyDescent="0.35">
      <c r="A42" t="s">
        <v>30</v>
      </c>
      <c r="B42">
        <v>80</v>
      </c>
      <c r="C42" s="1">
        <v>50</v>
      </c>
      <c r="D42" s="1">
        <f>C42*B42</f>
        <v>4000</v>
      </c>
      <c r="F42" t="s">
        <v>44</v>
      </c>
    </row>
    <row r="43" spans="1:13" ht="15" thickBot="1" x14ac:dyDescent="0.4"/>
    <row r="44" spans="1:13" ht="15" thickBot="1" x14ac:dyDescent="0.4">
      <c r="A44" s="2" t="s">
        <v>39</v>
      </c>
      <c r="B44" s="3"/>
      <c r="C44" s="4"/>
      <c r="D44" s="4">
        <f>SUM(D38:D43)</f>
        <v>29000</v>
      </c>
      <c r="E44" s="3"/>
      <c r="F44" s="5"/>
      <c r="I44" s="1">
        <f>D44/0.7</f>
        <v>41428.571428571435</v>
      </c>
      <c r="J44" s="1">
        <f>D44/0.65</f>
        <v>44615.384615384617</v>
      </c>
      <c r="K44" s="1">
        <f>D44/0.6</f>
        <v>48333.333333333336</v>
      </c>
      <c r="L44" s="1">
        <f>D44/0.55</f>
        <v>52727.272727272721</v>
      </c>
      <c r="M44" s="1">
        <f>D44/0.5</f>
        <v>58000</v>
      </c>
    </row>
    <row r="47" spans="1:13" x14ac:dyDescent="0.35">
      <c r="A47" t="s">
        <v>45</v>
      </c>
      <c r="B47">
        <v>1</v>
      </c>
      <c r="C47" s="1">
        <v>20000</v>
      </c>
      <c r="D47" s="1">
        <f t="shared" si="0"/>
        <v>20000</v>
      </c>
      <c r="F47" t="s">
        <v>46</v>
      </c>
    </row>
    <row r="48" spans="1:13" x14ac:dyDescent="0.35">
      <c r="A48" t="s">
        <v>47</v>
      </c>
      <c r="B48">
        <v>1</v>
      </c>
      <c r="C48" s="1">
        <v>10000</v>
      </c>
      <c r="D48" s="1">
        <f t="shared" si="0"/>
        <v>10000</v>
      </c>
      <c r="F48" t="s">
        <v>48</v>
      </c>
    </row>
    <row r="49" spans="1:13" x14ac:dyDescent="0.35">
      <c r="A49" t="s">
        <v>49</v>
      </c>
      <c r="B49">
        <v>1</v>
      </c>
      <c r="C49" s="1">
        <v>15000</v>
      </c>
      <c r="D49" s="1">
        <f t="shared" si="0"/>
        <v>15000</v>
      </c>
      <c r="F49" t="s">
        <v>50</v>
      </c>
    </row>
    <row r="52" spans="1:13" x14ac:dyDescent="0.35">
      <c r="A52" t="s">
        <v>30</v>
      </c>
      <c r="B52">
        <v>80</v>
      </c>
      <c r="C52" s="1">
        <v>50</v>
      </c>
      <c r="D52" s="1">
        <f>B52*C52</f>
        <v>4000</v>
      </c>
      <c r="F52" t="s">
        <v>44</v>
      </c>
    </row>
    <row r="53" spans="1:13" ht="15" thickBot="1" x14ac:dyDescent="0.4"/>
    <row r="54" spans="1:13" ht="15" thickBot="1" x14ac:dyDescent="0.4">
      <c r="A54" s="2" t="s">
        <v>33</v>
      </c>
      <c r="B54" s="3"/>
      <c r="C54" s="4"/>
      <c r="D54" s="4">
        <f>SUM(D47:D53)</f>
        <v>49000</v>
      </c>
      <c r="E54" s="3"/>
      <c r="F54" s="5"/>
      <c r="I54" s="1">
        <f>D54/0.7</f>
        <v>70000</v>
      </c>
      <c r="J54" s="1">
        <f>D54/0.65</f>
        <v>75384.615384615376</v>
      </c>
      <c r="K54" s="1">
        <f>D54/0.6</f>
        <v>81666.666666666672</v>
      </c>
      <c r="L54" s="1">
        <f>D54/0.55</f>
        <v>89090.909090909088</v>
      </c>
      <c r="M54" s="1">
        <f>D54/0.5</f>
        <v>98000</v>
      </c>
    </row>
    <row r="56" spans="1:13" x14ac:dyDescent="0.35">
      <c r="A56" t="s">
        <v>51</v>
      </c>
      <c r="D56" s="1">
        <f t="shared" si="0"/>
        <v>0</v>
      </c>
    </row>
    <row r="58" spans="1:13" x14ac:dyDescent="0.35">
      <c r="A58" t="s">
        <v>52</v>
      </c>
      <c r="B58">
        <v>1</v>
      </c>
      <c r="C58" s="1">
        <v>16000</v>
      </c>
      <c r="D58" s="1">
        <f t="shared" si="0"/>
        <v>16000</v>
      </c>
    </row>
    <row r="61" spans="1:13" ht="15" thickBot="1" x14ac:dyDescent="0.4">
      <c r="A61" s="6" t="s">
        <v>53</v>
      </c>
    </row>
    <row r="62" spans="1:13" ht="15" thickBot="1" x14ac:dyDescent="0.4">
      <c r="A62" s="2"/>
      <c r="B62" s="3"/>
      <c r="C62" s="4"/>
      <c r="D62" s="4">
        <f>D54+D44+D35+D25</f>
        <v>449300</v>
      </c>
      <c r="E62" s="3"/>
      <c r="F62" s="5"/>
      <c r="I62" s="1">
        <f>D62/0.7</f>
        <v>641857.14285714284</v>
      </c>
      <c r="J62" s="1">
        <f>D62/0.65</f>
        <v>691230.76923076925</v>
      </c>
      <c r="K62" s="1">
        <f>D62:D563</f>
        <v>449300</v>
      </c>
      <c r="L62" s="1">
        <f>D62/0.55</f>
        <v>816909.09090909082</v>
      </c>
      <c r="M62" s="1">
        <f>D62/0.5</f>
        <v>898600</v>
      </c>
    </row>
  </sheetData>
  <mergeCells count="1">
    <mergeCell ref="A1:D1"/>
  </mergeCells>
  <pageMargins left="0.7" right="0.7" top="0.75" bottom="0.75" header="0.3" footer="0.3"/>
  <pageSetup paperSize="8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3"/>
  <sheetViews>
    <sheetView workbookViewId="0">
      <pane ySplit="2" topLeftCell="A3" activePane="bottomLeft" state="frozen"/>
      <selection pane="bottomLeft" activeCell="B21" sqref="B21"/>
    </sheetView>
  </sheetViews>
  <sheetFormatPr defaultRowHeight="14.5" x14ac:dyDescent="0.35"/>
  <cols>
    <col min="1" max="1" width="16.90625" bestFit="1" customWidth="1"/>
    <col min="2" max="2" width="4.54296875" bestFit="1" customWidth="1"/>
    <col min="3" max="3" width="10.08984375" bestFit="1" customWidth="1"/>
    <col min="4" max="4" width="11.08984375" bestFit="1" customWidth="1"/>
    <col min="6" max="6" width="10.08984375" bestFit="1" customWidth="1"/>
    <col min="7" max="7" width="11.08984375" bestFit="1" customWidth="1"/>
    <col min="9" max="9" width="11.08984375" bestFit="1" customWidth="1"/>
    <col min="12" max="12" width="33.90625" bestFit="1" customWidth="1"/>
  </cols>
  <sheetData>
    <row r="1" spans="1:12" x14ac:dyDescent="0.35">
      <c r="A1" s="273" t="s">
        <v>0</v>
      </c>
      <c r="B1" s="273"/>
      <c r="C1" s="273"/>
      <c r="D1" s="273"/>
    </row>
    <row r="2" spans="1:12" x14ac:dyDescent="0.35">
      <c r="A2" s="6" t="s">
        <v>2</v>
      </c>
      <c r="B2" s="6" t="s">
        <v>3</v>
      </c>
      <c r="C2" s="7" t="s">
        <v>54</v>
      </c>
      <c r="D2" s="7" t="s">
        <v>55</v>
      </c>
      <c r="F2" s="6" t="s">
        <v>56</v>
      </c>
      <c r="G2" s="6" t="s">
        <v>55</v>
      </c>
      <c r="I2" t="s">
        <v>57</v>
      </c>
      <c r="J2" t="s">
        <v>58</v>
      </c>
      <c r="L2" t="s">
        <v>4</v>
      </c>
    </row>
    <row r="5" spans="1:12" x14ac:dyDescent="0.35">
      <c r="A5" t="s">
        <v>5</v>
      </c>
      <c r="B5">
        <v>1</v>
      </c>
      <c r="C5" s="1">
        <v>25000</v>
      </c>
      <c r="D5" s="1">
        <f t="shared" ref="D5:D16" si="0">C5*B5</f>
        <v>25000</v>
      </c>
      <c r="F5" s="1">
        <f>C5/0.7</f>
        <v>35714.285714285717</v>
      </c>
      <c r="G5" s="1">
        <f>F5*B5</f>
        <v>35714.285714285717</v>
      </c>
      <c r="I5" s="1">
        <f>G5-D5</f>
        <v>10714.285714285717</v>
      </c>
      <c r="J5" s="10">
        <f>SUM(G5-D5)/G5</f>
        <v>0.30000000000000004</v>
      </c>
      <c r="L5" t="s">
        <v>59</v>
      </c>
    </row>
    <row r="6" spans="1:12" x14ac:dyDescent="0.35">
      <c r="A6" t="s">
        <v>7</v>
      </c>
      <c r="B6">
        <v>4</v>
      </c>
      <c r="C6" s="1">
        <v>3000</v>
      </c>
      <c r="D6" s="1">
        <f t="shared" si="0"/>
        <v>12000</v>
      </c>
      <c r="F6" s="1">
        <f t="shared" ref="F6:F16" si="1">C6/0.7</f>
        <v>4285.7142857142862</v>
      </c>
      <c r="G6" s="1">
        <f t="shared" ref="G6:G21" si="2">F6*B6</f>
        <v>17142.857142857145</v>
      </c>
      <c r="I6" s="1">
        <f t="shared" ref="I6:I21" si="3">G6-D6</f>
        <v>5142.8571428571449</v>
      </c>
      <c r="J6" s="10">
        <f t="shared" ref="J6:J21" si="4">SUM(G6-D6)/G6</f>
        <v>0.3000000000000001</v>
      </c>
      <c r="L6" t="s">
        <v>8</v>
      </c>
    </row>
    <row r="7" spans="1:12" x14ac:dyDescent="0.35">
      <c r="A7" t="s">
        <v>9</v>
      </c>
      <c r="B7">
        <v>1</v>
      </c>
      <c r="C7" s="1">
        <v>12000</v>
      </c>
      <c r="D7" s="1">
        <f t="shared" si="0"/>
        <v>12000</v>
      </c>
      <c r="F7" s="1">
        <f t="shared" si="1"/>
        <v>17142.857142857145</v>
      </c>
      <c r="G7" s="1">
        <f t="shared" si="2"/>
        <v>17142.857142857145</v>
      </c>
      <c r="I7" s="1">
        <f t="shared" si="3"/>
        <v>5142.8571428571449</v>
      </c>
      <c r="J7" s="10">
        <f t="shared" si="4"/>
        <v>0.3000000000000001</v>
      </c>
      <c r="L7" t="s">
        <v>60</v>
      </c>
    </row>
    <row r="8" spans="1:12" x14ac:dyDescent="0.35">
      <c r="A8" t="s">
        <v>11</v>
      </c>
      <c r="B8">
        <v>1</v>
      </c>
      <c r="C8" s="1">
        <v>11000</v>
      </c>
      <c r="D8" s="1">
        <f t="shared" si="0"/>
        <v>11000</v>
      </c>
      <c r="F8" s="1">
        <f t="shared" si="1"/>
        <v>15714.285714285716</v>
      </c>
      <c r="G8" s="1">
        <f t="shared" si="2"/>
        <v>15714.285714285716</v>
      </c>
      <c r="I8" s="1">
        <f t="shared" si="3"/>
        <v>4714.2857142857156</v>
      </c>
      <c r="J8" s="10">
        <f t="shared" si="4"/>
        <v>0.30000000000000004</v>
      </c>
    </row>
    <row r="9" spans="1:12" x14ac:dyDescent="0.35">
      <c r="A9" t="s">
        <v>12</v>
      </c>
      <c r="B9">
        <v>1</v>
      </c>
      <c r="C9" s="1">
        <v>13200</v>
      </c>
      <c r="D9" s="1">
        <f t="shared" si="0"/>
        <v>13200</v>
      </c>
      <c r="F9" s="1">
        <f t="shared" si="1"/>
        <v>18857.142857142859</v>
      </c>
      <c r="G9" s="1">
        <f t="shared" si="2"/>
        <v>18857.142857142859</v>
      </c>
      <c r="I9" s="1">
        <f t="shared" si="3"/>
        <v>5657.1428571428587</v>
      </c>
      <c r="J9" s="10">
        <f t="shared" si="4"/>
        <v>0.30000000000000004</v>
      </c>
    </row>
    <row r="10" spans="1:12" x14ac:dyDescent="0.35">
      <c r="A10" t="s">
        <v>13</v>
      </c>
      <c r="B10">
        <v>1</v>
      </c>
      <c r="C10" s="1">
        <v>5500</v>
      </c>
      <c r="D10" s="1">
        <f t="shared" si="0"/>
        <v>5500</v>
      </c>
      <c r="F10" s="1">
        <f t="shared" si="1"/>
        <v>7857.1428571428578</v>
      </c>
      <c r="G10" s="1">
        <f t="shared" si="2"/>
        <v>7857.1428571428578</v>
      </c>
      <c r="I10" s="1">
        <f t="shared" si="3"/>
        <v>2357.1428571428578</v>
      </c>
      <c r="J10" s="10">
        <f t="shared" si="4"/>
        <v>0.30000000000000004</v>
      </c>
      <c r="L10" t="s">
        <v>14</v>
      </c>
    </row>
    <row r="11" spans="1:12" x14ac:dyDescent="0.35">
      <c r="A11" t="s">
        <v>61</v>
      </c>
      <c r="B11">
        <v>1</v>
      </c>
      <c r="C11" s="1">
        <v>50000</v>
      </c>
      <c r="D11" s="1">
        <f t="shared" si="0"/>
        <v>50000</v>
      </c>
      <c r="F11" s="1">
        <f t="shared" si="1"/>
        <v>71428.571428571435</v>
      </c>
      <c r="G11" s="1">
        <f t="shared" si="2"/>
        <v>71428.571428571435</v>
      </c>
      <c r="I11" s="1">
        <f t="shared" si="3"/>
        <v>21428.571428571435</v>
      </c>
      <c r="J11" s="10">
        <f t="shared" si="4"/>
        <v>0.30000000000000004</v>
      </c>
      <c r="L11" t="s">
        <v>17</v>
      </c>
    </row>
    <row r="12" spans="1:12" x14ac:dyDescent="0.35">
      <c r="A12" t="s">
        <v>62</v>
      </c>
      <c r="B12">
        <v>4</v>
      </c>
      <c r="C12" s="1">
        <v>5000</v>
      </c>
      <c r="D12" s="1">
        <f t="shared" si="0"/>
        <v>20000</v>
      </c>
      <c r="F12" s="1">
        <f t="shared" si="1"/>
        <v>7142.8571428571431</v>
      </c>
      <c r="G12" s="1">
        <f t="shared" si="2"/>
        <v>28571.428571428572</v>
      </c>
      <c r="I12" s="1">
        <f t="shared" si="3"/>
        <v>8571.4285714285725</v>
      </c>
      <c r="J12" s="10">
        <f t="shared" si="4"/>
        <v>0.30000000000000004</v>
      </c>
    </row>
    <row r="13" spans="1:12" x14ac:dyDescent="0.35">
      <c r="A13" t="s">
        <v>19</v>
      </c>
      <c r="B13">
        <v>1</v>
      </c>
      <c r="C13" s="1">
        <v>6000</v>
      </c>
      <c r="D13" s="1">
        <f t="shared" si="0"/>
        <v>6000</v>
      </c>
      <c r="F13" s="1">
        <f t="shared" si="1"/>
        <v>8571.4285714285725</v>
      </c>
      <c r="G13" s="1">
        <f t="shared" si="2"/>
        <v>8571.4285714285725</v>
      </c>
      <c r="I13" s="1">
        <f t="shared" si="3"/>
        <v>2571.4285714285725</v>
      </c>
      <c r="J13" s="10">
        <f t="shared" si="4"/>
        <v>0.3000000000000001</v>
      </c>
      <c r="L13" t="s">
        <v>20</v>
      </c>
    </row>
    <row r="14" spans="1:12" x14ac:dyDescent="0.35">
      <c r="A14" t="s">
        <v>63</v>
      </c>
      <c r="B14">
        <v>3</v>
      </c>
      <c r="C14" s="1">
        <v>3000</v>
      </c>
      <c r="D14" s="1">
        <f t="shared" si="0"/>
        <v>9000</v>
      </c>
      <c r="F14" s="1">
        <f t="shared" si="1"/>
        <v>4285.7142857142862</v>
      </c>
      <c r="G14" s="1">
        <f t="shared" si="2"/>
        <v>12857.142857142859</v>
      </c>
      <c r="I14" s="1">
        <f t="shared" si="3"/>
        <v>3857.1428571428587</v>
      </c>
      <c r="J14" s="10">
        <f t="shared" si="4"/>
        <v>0.3000000000000001</v>
      </c>
      <c r="L14" t="s">
        <v>22</v>
      </c>
    </row>
    <row r="15" spans="1:12" x14ac:dyDescent="0.35">
      <c r="A15" t="s">
        <v>23</v>
      </c>
      <c r="B15">
        <v>1</v>
      </c>
      <c r="C15" s="1">
        <v>5000</v>
      </c>
      <c r="D15" s="1">
        <f t="shared" si="0"/>
        <v>5000</v>
      </c>
      <c r="F15" s="1">
        <f t="shared" si="1"/>
        <v>7142.8571428571431</v>
      </c>
      <c r="G15" s="1">
        <f t="shared" si="2"/>
        <v>7142.8571428571431</v>
      </c>
      <c r="I15" s="1">
        <f t="shared" si="3"/>
        <v>2142.8571428571431</v>
      </c>
      <c r="J15" s="10">
        <f t="shared" si="4"/>
        <v>0.30000000000000004</v>
      </c>
      <c r="L15" t="s">
        <v>24</v>
      </c>
    </row>
    <row r="16" spans="1:12" x14ac:dyDescent="0.35">
      <c r="A16" t="s">
        <v>64</v>
      </c>
      <c r="B16">
        <v>1</v>
      </c>
      <c r="C16" s="1">
        <v>4995</v>
      </c>
      <c r="D16" s="1">
        <f t="shared" si="0"/>
        <v>4995</v>
      </c>
      <c r="F16" s="1">
        <f t="shared" si="1"/>
        <v>7135.7142857142862</v>
      </c>
      <c r="G16" s="1">
        <f t="shared" si="2"/>
        <v>7135.7142857142862</v>
      </c>
      <c r="I16" s="1">
        <f t="shared" si="3"/>
        <v>2140.7142857142862</v>
      </c>
      <c r="J16" s="10">
        <f t="shared" si="4"/>
        <v>0.30000000000000004</v>
      </c>
      <c r="L16" t="s">
        <v>24</v>
      </c>
    </row>
    <row r="17" spans="1:12" x14ac:dyDescent="0.35">
      <c r="C17" s="1"/>
      <c r="D17" s="1"/>
      <c r="F17" s="1"/>
      <c r="G17" s="1"/>
      <c r="I17" s="1"/>
      <c r="J17" s="10"/>
    </row>
    <row r="18" spans="1:12" x14ac:dyDescent="0.35">
      <c r="A18" t="s">
        <v>65</v>
      </c>
      <c r="B18">
        <v>1</v>
      </c>
      <c r="C18" s="1">
        <v>1000</v>
      </c>
      <c r="D18" s="1">
        <f t="shared" ref="D18" si="5">C18*B18</f>
        <v>1000</v>
      </c>
      <c r="F18" s="1">
        <f t="shared" ref="F18" si="6">C18/0.7</f>
        <v>1428.5714285714287</v>
      </c>
      <c r="G18" s="1">
        <f t="shared" ref="G18" si="7">F18*B18</f>
        <v>1428.5714285714287</v>
      </c>
      <c r="I18" s="1">
        <f t="shared" ref="I18" si="8">G18-D18</f>
        <v>428.57142857142867</v>
      </c>
      <c r="J18" s="10">
        <f t="shared" ref="J18" si="9">SUM(G18-D18)/G18</f>
        <v>0.30000000000000004</v>
      </c>
    </row>
    <row r="19" spans="1:12" x14ac:dyDescent="0.35">
      <c r="C19" s="1"/>
      <c r="D19" s="1"/>
      <c r="G19" s="1"/>
      <c r="I19" s="1"/>
      <c r="J19" s="10"/>
    </row>
    <row r="20" spans="1:12" x14ac:dyDescent="0.35">
      <c r="A20" t="s">
        <v>30</v>
      </c>
      <c r="B20">
        <v>240</v>
      </c>
      <c r="C20" s="1">
        <v>50</v>
      </c>
      <c r="D20" s="1">
        <f>C20*B20</f>
        <v>12000</v>
      </c>
      <c r="F20" s="1">
        <f>C20/0.7</f>
        <v>71.428571428571431</v>
      </c>
      <c r="G20" s="1">
        <f t="shared" si="2"/>
        <v>17142.857142857145</v>
      </c>
      <c r="I20" s="1">
        <f t="shared" si="3"/>
        <v>5142.8571428571449</v>
      </c>
      <c r="J20" s="10">
        <f t="shared" si="4"/>
        <v>0.3000000000000001</v>
      </c>
      <c r="L20" t="s">
        <v>31</v>
      </c>
    </row>
    <row r="21" spans="1:12" x14ac:dyDescent="0.35">
      <c r="A21" t="s">
        <v>32</v>
      </c>
      <c r="B21">
        <v>120</v>
      </c>
      <c r="C21" s="1">
        <v>50</v>
      </c>
      <c r="D21" s="1">
        <f>C21*B21</f>
        <v>6000</v>
      </c>
      <c r="F21" s="1">
        <f>C21/0.7</f>
        <v>71.428571428571431</v>
      </c>
      <c r="G21" s="1">
        <f t="shared" si="2"/>
        <v>8571.4285714285725</v>
      </c>
      <c r="I21" s="1">
        <f t="shared" si="3"/>
        <v>2571.4285714285725</v>
      </c>
      <c r="J21" s="10">
        <f t="shared" si="4"/>
        <v>0.3000000000000001</v>
      </c>
    </row>
    <row r="22" spans="1:12" ht="15" thickBot="1" x14ac:dyDescent="0.4">
      <c r="C22" s="1"/>
      <c r="D22" s="1"/>
    </row>
    <row r="23" spans="1:12" ht="15" thickBot="1" x14ac:dyDescent="0.4">
      <c r="A23" s="2" t="s">
        <v>33</v>
      </c>
      <c r="B23" s="3"/>
      <c r="C23" s="4"/>
      <c r="D23" s="4">
        <f>SUM(D5:D22)</f>
        <v>192695</v>
      </c>
      <c r="E23" s="3"/>
      <c r="F23" s="3"/>
      <c r="G23" s="4">
        <v>320000</v>
      </c>
      <c r="H23" s="3"/>
      <c r="I23" s="4">
        <f>G23-D23</f>
        <v>127305</v>
      </c>
      <c r="J23" s="9">
        <f>SUM(G23-D23)/G23</f>
        <v>0.39782812499999998</v>
      </c>
      <c r="K23" s="3"/>
      <c r="L23" s="5"/>
    </row>
  </sheetData>
  <mergeCells count="1">
    <mergeCell ref="A1:D1"/>
  </mergeCells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2"/>
  <sheetViews>
    <sheetView workbookViewId="0">
      <selection activeCell="F46" sqref="F46"/>
    </sheetView>
  </sheetViews>
  <sheetFormatPr defaultRowHeight="14.5" x14ac:dyDescent="0.35"/>
  <cols>
    <col min="1" max="1" width="23.6328125" bestFit="1" customWidth="1"/>
    <col min="2" max="2" width="4.453125" bestFit="1" customWidth="1"/>
    <col min="3" max="3" width="11.08984375" style="1" bestFit="1" customWidth="1"/>
    <col min="4" max="4" width="13.90625" style="1" bestFit="1" customWidth="1"/>
    <col min="5" max="5" width="11.08984375" bestFit="1" customWidth="1"/>
    <col min="6" max="6" width="25" bestFit="1" customWidth="1"/>
    <col min="8" max="12" width="11.08984375" bestFit="1" customWidth="1"/>
  </cols>
  <sheetData>
    <row r="1" spans="1:12" x14ac:dyDescent="0.35">
      <c r="A1" s="273" t="s">
        <v>0</v>
      </c>
      <c r="B1" s="273"/>
      <c r="C1" s="273"/>
      <c r="D1" s="273"/>
      <c r="H1" t="s">
        <v>1</v>
      </c>
    </row>
    <row r="2" spans="1:12" x14ac:dyDescent="0.35">
      <c r="A2" s="6" t="s">
        <v>2</v>
      </c>
      <c r="B2" s="6" t="s">
        <v>3</v>
      </c>
      <c r="C2" s="7"/>
      <c r="D2" s="7"/>
      <c r="F2" t="s">
        <v>4</v>
      </c>
      <c r="H2" s="8">
        <v>0.3</v>
      </c>
      <c r="I2" s="8">
        <v>0.35</v>
      </c>
      <c r="J2" s="8">
        <v>0.4</v>
      </c>
      <c r="K2" s="8">
        <v>0.45</v>
      </c>
      <c r="L2" s="8">
        <v>0.5</v>
      </c>
    </row>
    <row r="4" spans="1:12" x14ac:dyDescent="0.35">
      <c r="A4" t="s">
        <v>5</v>
      </c>
      <c r="B4">
        <v>1</v>
      </c>
      <c r="C4" s="1">
        <v>25000</v>
      </c>
      <c r="D4" s="1">
        <f t="shared" ref="D4:D34" si="0">C4*B4</f>
        <v>25000</v>
      </c>
      <c r="F4" t="s">
        <v>6</v>
      </c>
    </row>
    <row r="5" spans="1:12" x14ac:dyDescent="0.35">
      <c r="A5" t="s">
        <v>7</v>
      </c>
      <c r="B5">
        <v>4</v>
      </c>
      <c r="C5" s="1">
        <v>6350</v>
      </c>
      <c r="D5" s="1">
        <f t="shared" si="0"/>
        <v>25400</v>
      </c>
      <c r="F5" t="s">
        <v>66</v>
      </c>
    </row>
    <row r="6" spans="1:12" x14ac:dyDescent="0.35">
      <c r="A6" t="s">
        <v>9</v>
      </c>
      <c r="B6">
        <v>2</v>
      </c>
      <c r="C6" s="1">
        <v>15000</v>
      </c>
      <c r="D6" s="1">
        <f t="shared" si="0"/>
        <v>30000</v>
      </c>
      <c r="F6" t="s">
        <v>67</v>
      </c>
    </row>
    <row r="7" spans="1:12" x14ac:dyDescent="0.35">
      <c r="A7" t="s">
        <v>68</v>
      </c>
      <c r="B7">
        <v>2</v>
      </c>
      <c r="C7" s="1">
        <v>1000</v>
      </c>
      <c r="D7" s="1">
        <f t="shared" si="0"/>
        <v>2000</v>
      </c>
    </row>
    <row r="8" spans="1:12" x14ac:dyDescent="0.35">
      <c r="A8" t="s">
        <v>69</v>
      </c>
      <c r="B8">
        <v>2</v>
      </c>
      <c r="C8" s="1">
        <v>1500</v>
      </c>
      <c r="D8" s="1">
        <f>C8*B8</f>
        <v>3000</v>
      </c>
    </row>
    <row r="9" spans="1:12" x14ac:dyDescent="0.35">
      <c r="A9" t="s">
        <v>70</v>
      </c>
      <c r="B9">
        <v>1</v>
      </c>
      <c r="C9" s="1">
        <v>8000</v>
      </c>
      <c r="D9" s="1">
        <f>C9*B9</f>
        <v>8000</v>
      </c>
    </row>
    <row r="10" spans="1:12" x14ac:dyDescent="0.35">
      <c r="A10" t="s">
        <v>71</v>
      </c>
      <c r="B10">
        <v>1</v>
      </c>
      <c r="C10" s="1">
        <v>2200</v>
      </c>
      <c r="D10" s="1">
        <f>C10*B10</f>
        <v>2200</v>
      </c>
    </row>
    <row r="11" spans="1:12" x14ac:dyDescent="0.35">
      <c r="A11" t="s">
        <v>11</v>
      </c>
      <c r="B11">
        <v>1</v>
      </c>
      <c r="C11" s="1">
        <v>11000</v>
      </c>
      <c r="D11" s="1">
        <f t="shared" si="0"/>
        <v>11000</v>
      </c>
    </row>
    <row r="12" spans="1:12" x14ac:dyDescent="0.35">
      <c r="A12" t="s">
        <v>12</v>
      </c>
      <c r="B12">
        <v>1</v>
      </c>
      <c r="C12" s="1">
        <v>13000</v>
      </c>
      <c r="D12" s="1">
        <f t="shared" si="0"/>
        <v>13000</v>
      </c>
    </row>
    <row r="13" spans="1:12" x14ac:dyDescent="0.35">
      <c r="A13" t="s">
        <v>13</v>
      </c>
      <c r="B13">
        <v>1</v>
      </c>
      <c r="C13" s="1">
        <v>30000</v>
      </c>
      <c r="D13" s="1">
        <f t="shared" si="0"/>
        <v>30000</v>
      </c>
      <c r="F13" t="s">
        <v>14</v>
      </c>
    </row>
    <row r="14" spans="1:12" x14ac:dyDescent="0.35">
      <c r="A14" t="s">
        <v>15</v>
      </c>
      <c r="B14">
        <v>1</v>
      </c>
      <c r="C14" s="1">
        <v>10000</v>
      </c>
      <c r="D14" s="1">
        <f t="shared" si="0"/>
        <v>10000</v>
      </c>
    </row>
    <row r="15" spans="1:12" x14ac:dyDescent="0.35">
      <c r="A15" t="s">
        <v>16</v>
      </c>
      <c r="B15">
        <v>1</v>
      </c>
      <c r="C15" s="1">
        <v>40000</v>
      </c>
      <c r="D15" s="1">
        <f t="shared" si="0"/>
        <v>40000</v>
      </c>
      <c r="F15" t="s">
        <v>17</v>
      </c>
    </row>
    <row r="16" spans="1:12" x14ac:dyDescent="0.35">
      <c r="A16" t="s">
        <v>72</v>
      </c>
      <c r="B16">
        <v>1</v>
      </c>
      <c r="C16" s="1">
        <v>10000</v>
      </c>
      <c r="D16" s="1">
        <f t="shared" si="0"/>
        <v>10000</v>
      </c>
    </row>
    <row r="17" spans="1:12" ht="13.5" customHeight="1" x14ac:dyDescent="0.35">
      <c r="A17" t="s">
        <v>18</v>
      </c>
      <c r="B17">
        <v>4</v>
      </c>
      <c r="C17" s="1">
        <v>1300</v>
      </c>
      <c r="D17" s="1">
        <f t="shared" si="0"/>
        <v>5200</v>
      </c>
    </row>
    <row r="18" spans="1:12" x14ac:dyDescent="0.35">
      <c r="A18" t="s">
        <v>19</v>
      </c>
      <c r="B18">
        <v>1</v>
      </c>
      <c r="C18" s="1">
        <v>2000</v>
      </c>
      <c r="D18" s="1">
        <f t="shared" si="0"/>
        <v>2000</v>
      </c>
      <c r="F18" t="s">
        <v>20</v>
      </c>
    </row>
    <row r="19" spans="1:12" x14ac:dyDescent="0.35">
      <c r="A19" t="s">
        <v>21</v>
      </c>
      <c r="B19">
        <v>3</v>
      </c>
      <c r="C19" s="1">
        <v>3000</v>
      </c>
      <c r="D19" s="1">
        <f t="shared" si="0"/>
        <v>9000</v>
      </c>
      <c r="F19" t="s">
        <v>22</v>
      </c>
    </row>
    <row r="20" spans="1:12" x14ac:dyDescent="0.35">
      <c r="A20" t="s">
        <v>23</v>
      </c>
      <c r="B20">
        <v>1</v>
      </c>
      <c r="C20" s="1">
        <v>5000</v>
      </c>
      <c r="D20" s="1">
        <f t="shared" si="0"/>
        <v>5000</v>
      </c>
      <c r="F20" t="s">
        <v>24</v>
      </c>
    </row>
    <row r="21" spans="1:12" x14ac:dyDescent="0.35">
      <c r="A21" t="s">
        <v>73</v>
      </c>
      <c r="B21">
        <v>1</v>
      </c>
      <c r="C21" s="1">
        <v>10000</v>
      </c>
      <c r="D21" s="1">
        <f t="shared" si="0"/>
        <v>10000</v>
      </c>
    </row>
    <row r="22" spans="1:12" x14ac:dyDescent="0.35">
      <c r="A22" t="s">
        <v>74</v>
      </c>
      <c r="B22">
        <v>1</v>
      </c>
      <c r="C22" s="1">
        <v>7000</v>
      </c>
      <c r="D22" s="1">
        <f t="shared" si="0"/>
        <v>7000</v>
      </c>
    </row>
    <row r="23" spans="1:12" x14ac:dyDescent="0.35">
      <c r="A23" t="s">
        <v>27</v>
      </c>
      <c r="B23">
        <v>1</v>
      </c>
      <c r="C23" s="1">
        <v>4000</v>
      </c>
      <c r="D23" s="1">
        <f t="shared" si="0"/>
        <v>4000</v>
      </c>
    </row>
    <row r="24" spans="1:12" x14ac:dyDescent="0.35">
      <c r="A24" t="s">
        <v>28</v>
      </c>
      <c r="B24">
        <v>1</v>
      </c>
      <c r="C24" s="1">
        <v>3000</v>
      </c>
      <c r="D24" s="1">
        <f>C24*B24</f>
        <v>3000</v>
      </c>
    </row>
    <row r="25" spans="1:12" x14ac:dyDescent="0.35">
      <c r="A25" t="s">
        <v>29</v>
      </c>
      <c r="B25">
        <v>1</v>
      </c>
    </row>
    <row r="27" spans="1:12" x14ac:dyDescent="0.35">
      <c r="A27" t="s">
        <v>30</v>
      </c>
      <c r="B27">
        <v>320</v>
      </c>
      <c r="C27" s="1">
        <v>50</v>
      </c>
      <c r="D27" s="1">
        <f>C27*B27</f>
        <v>16000</v>
      </c>
      <c r="F27" t="s">
        <v>31</v>
      </c>
    </row>
    <row r="28" spans="1:12" x14ac:dyDescent="0.35">
      <c r="A28" t="s">
        <v>32</v>
      </c>
      <c r="B28">
        <v>240</v>
      </c>
      <c r="C28" s="1">
        <v>50</v>
      </c>
      <c r="D28" s="1">
        <f>C28*B28</f>
        <v>12000</v>
      </c>
    </row>
    <row r="29" spans="1:12" ht="15" thickBot="1" x14ac:dyDescent="0.4"/>
    <row r="30" spans="1:12" ht="15" thickBot="1" x14ac:dyDescent="0.4">
      <c r="A30" s="2" t="s">
        <v>33</v>
      </c>
      <c r="B30" s="3"/>
      <c r="C30" s="4"/>
      <c r="D30" s="4">
        <f>SUM(D4:D29)</f>
        <v>282800</v>
      </c>
      <c r="E30" s="3"/>
      <c r="F30" s="5"/>
      <c r="H30" s="1">
        <f>D30/0.7</f>
        <v>404000</v>
      </c>
      <c r="I30" s="1">
        <f>D30/0.65</f>
        <v>435076.92307692306</v>
      </c>
      <c r="J30" s="7">
        <f>D30/0.6</f>
        <v>471333.33333333337</v>
      </c>
      <c r="K30" s="1">
        <f>D30/0.55</f>
        <v>514181.81818181812</v>
      </c>
      <c r="L30" s="1">
        <f>D30/0.5</f>
        <v>565600</v>
      </c>
    </row>
    <row r="33" spans="1:12" x14ac:dyDescent="0.35">
      <c r="A33" t="s">
        <v>45</v>
      </c>
      <c r="B33">
        <v>1</v>
      </c>
      <c r="C33" s="1">
        <v>10000</v>
      </c>
      <c r="D33" s="1">
        <f t="shared" si="0"/>
        <v>10000</v>
      </c>
      <c r="F33" t="s">
        <v>75</v>
      </c>
    </row>
    <row r="34" spans="1:12" x14ac:dyDescent="0.35">
      <c r="A34" t="s">
        <v>49</v>
      </c>
      <c r="B34">
        <v>1</v>
      </c>
      <c r="C34" s="1">
        <v>30000</v>
      </c>
      <c r="D34" s="1">
        <f t="shared" si="0"/>
        <v>30000</v>
      </c>
      <c r="F34" t="s">
        <v>50</v>
      </c>
    </row>
    <row r="37" spans="1:12" x14ac:dyDescent="0.35">
      <c r="A37" t="s">
        <v>30</v>
      </c>
      <c r="B37">
        <v>160</v>
      </c>
      <c r="C37" s="1">
        <v>50</v>
      </c>
      <c r="D37" s="1">
        <f>B37*C37</f>
        <v>8000</v>
      </c>
      <c r="F37" t="s">
        <v>44</v>
      </c>
    </row>
    <row r="38" spans="1:12" ht="15" thickBot="1" x14ac:dyDescent="0.4"/>
    <row r="39" spans="1:12" ht="15" thickBot="1" x14ac:dyDescent="0.4">
      <c r="A39" s="2" t="s">
        <v>33</v>
      </c>
      <c r="B39" s="3"/>
      <c r="C39" s="4"/>
      <c r="D39" s="4">
        <f>SUM(D33:D38)</f>
        <v>48000</v>
      </c>
      <c r="E39" s="3"/>
      <c r="F39" s="5"/>
      <c r="H39" s="1">
        <f>D39/0.7</f>
        <v>68571.42857142858</v>
      </c>
      <c r="I39" s="1">
        <f>D39/0.65</f>
        <v>73846.153846153844</v>
      </c>
      <c r="J39" s="7">
        <f>D39/0.6</f>
        <v>80000</v>
      </c>
      <c r="K39" s="1">
        <f>D39/0.55</f>
        <v>87272.727272727265</v>
      </c>
      <c r="L39" s="1">
        <f>D39/0.5</f>
        <v>96000</v>
      </c>
    </row>
    <row r="41" spans="1:12" x14ac:dyDescent="0.35">
      <c r="E41" t="s">
        <v>76</v>
      </c>
      <c r="F41" t="s">
        <v>77</v>
      </c>
    </row>
    <row r="42" spans="1:12" x14ac:dyDescent="0.35">
      <c r="A42" t="s">
        <v>78</v>
      </c>
      <c r="D42" s="11">
        <v>390000</v>
      </c>
      <c r="E42" s="1">
        <f>D42-D30</f>
        <v>107200</v>
      </c>
      <c r="F42" s="10">
        <f>SUM(D42-D30)/D42</f>
        <v>0.27487179487179486</v>
      </c>
    </row>
    <row r="43" spans="1:12" x14ac:dyDescent="0.35">
      <c r="D43" s="11">
        <v>75000</v>
      </c>
      <c r="E43" s="1">
        <f>D43-D39</f>
        <v>27000</v>
      </c>
      <c r="F43" s="10">
        <f>SUM(D43-D39)/D43</f>
        <v>0.36</v>
      </c>
    </row>
    <row r="44" spans="1:12" x14ac:dyDescent="0.35">
      <c r="D44" s="11"/>
    </row>
    <row r="45" spans="1:12" x14ac:dyDescent="0.35">
      <c r="H45" s="1">
        <f>D39+D30</f>
        <v>330800</v>
      </c>
    </row>
    <row r="46" spans="1:12" x14ac:dyDescent="0.35">
      <c r="A46" t="s">
        <v>79</v>
      </c>
      <c r="D46" s="1">
        <f>SUM(D42:D44)</f>
        <v>465000</v>
      </c>
    </row>
    <row r="48" spans="1:12" x14ac:dyDescent="0.35">
      <c r="A48" s="6" t="s">
        <v>80</v>
      </c>
      <c r="B48" s="6"/>
      <c r="C48" s="7"/>
      <c r="D48" s="7">
        <f>(D46*0.4)</f>
        <v>186000</v>
      </c>
    </row>
    <row r="49" spans="1:4" x14ac:dyDescent="0.35">
      <c r="A49" t="s">
        <v>81</v>
      </c>
      <c r="B49">
        <v>346</v>
      </c>
      <c r="C49" s="1">
        <v>700</v>
      </c>
      <c r="D49" s="7">
        <f>C49*B49</f>
        <v>242200</v>
      </c>
    </row>
    <row r="50" spans="1:4" x14ac:dyDescent="0.35">
      <c r="A50" t="s">
        <v>82</v>
      </c>
      <c r="D50" s="7">
        <f>SUM(D46-(D48+D49))</f>
        <v>36800</v>
      </c>
    </row>
    <row r="51" spans="1:4" ht="15" thickBot="1" x14ac:dyDescent="0.4"/>
    <row r="52" spans="1:4" ht="15" thickBot="1" x14ac:dyDescent="0.4">
      <c r="A52" s="12" t="s">
        <v>83</v>
      </c>
      <c r="B52" s="13"/>
      <c r="C52" s="14"/>
      <c r="D52" s="15">
        <f>SUM(D48:D51)</f>
        <v>465000</v>
      </c>
    </row>
  </sheetData>
  <mergeCells count="1">
    <mergeCell ref="A1:D1"/>
  </mergeCells>
  <pageMargins left="0.7" right="0.7" top="0.75" bottom="0.75" header="0.3" footer="0.3"/>
  <pageSetup paperSize="8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60"/>
  <sheetViews>
    <sheetView zoomScale="80" zoomScaleNormal="80" workbookViewId="0">
      <pane ySplit="2" topLeftCell="A3" activePane="bottomLeft" state="frozen"/>
      <selection pane="bottomLeft" activeCell="A43" sqref="A43"/>
    </sheetView>
  </sheetViews>
  <sheetFormatPr defaultRowHeight="14.5" x14ac:dyDescent="0.35"/>
  <cols>
    <col min="1" max="1" width="28.6328125" bestFit="1" customWidth="1"/>
    <col min="2" max="2" width="4.453125" bestFit="1" customWidth="1"/>
    <col min="3" max="3" width="12" style="1" bestFit="1" customWidth="1"/>
    <col min="4" max="4" width="13.90625" style="1" bestFit="1" customWidth="1"/>
    <col min="5" max="5" width="12" bestFit="1" customWidth="1"/>
    <col min="6" max="6" width="25" bestFit="1" customWidth="1"/>
    <col min="7" max="7" width="10.90625" bestFit="1" customWidth="1"/>
    <col min="8" max="13" width="12" bestFit="1" customWidth="1"/>
  </cols>
  <sheetData>
    <row r="1" spans="1:13" x14ac:dyDescent="0.35">
      <c r="A1" s="273" t="s">
        <v>0</v>
      </c>
      <c r="B1" s="273"/>
      <c r="C1" s="273"/>
      <c r="D1" s="273"/>
      <c r="I1" t="s">
        <v>1</v>
      </c>
    </row>
    <row r="2" spans="1:13" x14ac:dyDescent="0.35">
      <c r="A2" s="6" t="s">
        <v>2</v>
      </c>
      <c r="B2" s="6" t="s">
        <v>3</v>
      </c>
      <c r="C2" s="7"/>
      <c r="D2" s="7"/>
      <c r="F2" t="s">
        <v>4</v>
      </c>
      <c r="H2" s="8">
        <v>0.2</v>
      </c>
      <c r="I2" s="8">
        <v>0.3</v>
      </c>
      <c r="J2" s="8">
        <v>0.35</v>
      </c>
      <c r="K2" s="8">
        <v>0.4</v>
      </c>
      <c r="L2" s="8">
        <v>0.45</v>
      </c>
      <c r="M2" s="8">
        <v>0.5</v>
      </c>
    </row>
    <row r="3" spans="1:13" x14ac:dyDescent="0.35">
      <c r="A3" s="16" t="s">
        <v>84</v>
      </c>
    </row>
    <row r="4" spans="1:13" x14ac:dyDescent="0.35">
      <c r="A4" t="s">
        <v>5</v>
      </c>
      <c r="B4">
        <v>1</v>
      </c>
      <c r="C4" s="1">
        <v>46500</v>
      </c>
      <c r="D4" s="1">
        <f t="shared" ref="D4:D43" si="0">C4*B4</f>
        <v>46500</v>
      </c>
      <c r="F4" t="s">
        <v>6</v>
      </c>
    </row>
    <row r="5" spans="1:13" x14ac:dyDescent="0.35">
      <c r="A5" t="s">
        <v>9</v>
      </c>
      <c r="B5">
        <v>0</v>
      </c>
      <c r="C5" s="1">
        <v>15000</v>
      </c>
      <c r="D5" s="1">
        <f t="shared" si="0"/>
        <v>0</v>
      </c>
      <c r="F5" t="s">
        <v>85</v>
      </c>
    </row>
    <row r="6" spans="1:13" x14ac:dyDescent="0.35">
      <c r="A6" t="s">
        <v>68</v>
      </c>
      <c r="B6">
        <v>2</v>
      </c>
      <c r="C6" s="1">
        <v>1000</v>
      </c>
      <c r="D6" s="1">
        <f t="shared" si="0"/>
        <v>2000</v>
      </c>
    </row>
    <row r="7" spans="1:13" x14ac:dyDescent="0.35">
      <c r="A7" t="s">
        <v>69</v>
      </c>
      <c r="B7">
        <v>2</v>
      </c>
      <c r="C7" s="1">
        <v>1500</v>
      </c>
      <c r="D7" s="1">
        <f>C7*B7</f>
        <v>3000</v>
      </c>
      <c r="F7" t="s">
        <v>86</v>
      </c>
    </row>
    <row r="8" spans="1:13" x14ac:dyDescent="0.35">
      <c r="A8" t="s">
        <v>70</v>
      </c>
      <c r="B8">
        <v>1</v>
      </c>
      <c r="C8" s="1">
        <v>0</v>
      </c>
      <c r="D8" s="1">
        <f>C8*B8</f>
        <v>0</v>
      </c>
      <c r="F8" t="s">
        <v>86</v>
      </c>
    </row>
    <row r="9" spans="1:13" x14ac:dyDescent="0.35">
      <c r="A9" t="s">
        <v>71</v>
      </c>
      <c r="B9">
        <v>1</v>
      </c>
      <c r="C9" s="1">
        <v>2200</v>
      </c>
      <c r="D9" s="1">
        <f>C9*B9</f>
        <v>2200</v>
      </c>
    </row>
    <row r="10" spans="1:13" x14ac:dyDescent="0.35">
      <c r="A10" t="s">
        <v>11</v>
      </c>
      <c r="B10">
        <v>1</v>
      </c>
      <c r="C10" s="1">
        <v>11000</v>
      </c>
      <c r="D10" s="1">
        <f t="shared" si="0"/>
        <v>11000</v>
      </c>
    </row>
    <row r="11" spans="1:13" x14ac:dyDescent="0.35">
      <c r="A11" t="s">
        <v>12</v>
      </c>
      <c r="B11">
        <v>1</v>
      </c>
      <c r="C11" s="1">
        <v>13000</v>
      </c>
      <c r="D11" s="1">
        <f t="shared" si="0"/>
        <v>13000</v>
      </c>
    </row>
    <row r="12" spans="1:13" x14ac:dyDescent="0.35">
      <c r="A12" t="s">
        <v>13</v>
      </c>
      <c r="B12">
        <v>1</v>
      </c>
      <c r="C12" s="1">
        <v>25000</v>
      </c>
      <c r="D12" s="1">
        <f t="shared" si="0"/>
        <v>25000</v>
      </c>
      <c r="F12" t="s">
        <v>87</v>
      </c>
    </row>
    <row r="13" spans="1:13" x14ac:dyDescent="0.35">
      <c r="A13" t="s">
        <v>15</v>
      </c>
      <c r="B13">
        <v>1</v>
      </c>
      <c r="C13" s="1">
        <v>10000</v>
      </c>
      <c r="D13" s="1">
        <f t="shared" si="0"/>
        <v>10000</v>
      </c>
    </row>
    <row r="14" spans="1:13" x14ac:dyDescent="0.35">
      <c r="A14" t="s">
        <v>16</v>
      </c>
      <c r="B14">
        <v>1</v>
      </c>
      <c r="C14" s="1">
        <v>40000</v>
      </c>
      <c r="D14" s="1">
        <f t="shared" si="0"/>
        <v>40000</v>
      </c>
      <c r="F14" t="s">
        <v>17</v>
      </c>
    </row>
    <row r="15" spans="1:13" x14ac:dyDescent="0.35">
      <c r="A15" t="s">
        <v>72</v>
      </c>
      <c r="B15">
        <v>1</v>
      </c>
      <c r="C15" s="1">
        <v>10000</v>
      </c>
      <c r="D15" s="1">
        <f t="shared" si="0"/>
        <v>10000</v>
      </c>
      <c r="F15" t="s">
        <v>88</v>
      </c>
    </row>
    <row r="16" spans="1:13" x14ac:dyDescent="0.35">
      <c r="A16" t="s">
        <v>28</v>
      </c>
      <c r="B16">
        <v>1</v>
      </c>
      <c r="C16" s="1">
        <v>2000</v>
      </c>
      <c r="D16" s="1">
        <f>C16*B16</f>
        <v>2000</v>
      </c>
    </row>
    <row r="17" spans="1:13" x14ac:dyDescent="0.35">
      <c r="A17" t="s">
        <v>73</v>
      </c>
      <c r="B17">
        <v>1</v>
      </c>
      <c r="C17" s="1">
        <v>10000</v>
      </c>
      <c r="D17" s="1">
        <f>C17*B17</f>
        <v>10000</v>
      </c>
    </row>
    <row r="18" spans="1:13" x14ac:dyDescent="0.35">
      <c r="A18" t="s">
        <v>74</v>
      </c>
      <c r="B18">
        <v>1</v>
      </c>
      <c r="C18" s="1">
        <v>7000</v>
      </c>
      <c r="D18" s="1">
        <f>C18*B18</f>
        <v>7000</v>
      </c>
    </row>
    <row r="19" spans="1:13" x14ac:dyDescent="0.35">
      <c r="A19" t="s">
        <v>23</v>
      </c>
      <c r="B19">
        <v>1</v>
      </c>
      <c r="C19" s="1">
        <v>0</v>
      </c>
      <c r="D19" s="1">
        <f>C19*B19</f>
        <v>0</v>
      </c>
      <c r="F19" t="s">
        <v>89</v>
      </c>
    </row>
    <row r="20" spans="1:13" x14ac:dyDescent="0.35">
      <c r="A20" t="s">
        <v>90</v>
      </c>
      <c r="B20">
        <v>1</v>
      </c>
      <c r="C20" s="1">
        <v>0</v>
      </c>
      <c r="D20" s="1">
        <f>C20*B20</f>
        <v>0</v>
      </c>
      <c r="F20" t="s">
        <v>89</v>
      </c>
    </row>
    <row r="22" spans="1:13" x14ac:dyDescent="0.35">
      <c r="A22" s="16" t="s">
        <v>91</v>
      </c>
    </row>
    <row r="23" spans="1:13" x14ac:dyDescent="0.35">
      <c r="A23" t="s">
        <v>30</v>
      </c>
      <c r="B23">
        <v>320</v>
      </c>
      <c r="C23" s="1">
        <v>50</v>
      </c>
      <c r="D23" s="1">
        <f>C23*B23</f>
        <v>16000</v>
      </c>
      <c r="F23" t="s">
        <v>92</v>
      </c>
    </row>
    <row r="24" spans="1:13" x14ac:dyDescent="0.35">
      <c r="A24" t="s">
        <v>32</v>
      </c>
      <c r="B24">
        <v>240</v>
      </c>
      <c r="C24" s="1">
        <v>50</v>
      </c>
      <c r="D24" s="1">
        <f>C24*B24</f>
        <v>12000</v>
      </c>
      <c r="F24" t="s">
        <v>93</v>
      </c>
    </row>
    <row r="26" spans="1:13" x14ac:dyDescent="0.35">
      <c r="L26">
        <v>411600</v>
      </c>
      <c r="M26" s="10">
        <f>SUM(L26-D28)/L26</f>
        <v>0.49052478134110788</v>
      </c>
    </row>
    <row r="27" spans="1:13" ht="15" thickBot="1" x14ac:dyDescent="0.4"/>
    <row r="28" spans="1:13" ht="15" thickBot="1" x14ac:dyDescent="0.4">
      <c r="A28" s="2" t="s">
        <v>33</v>
      </c>
      <c r="B28" s="3"/>
      <c r="C28" s="4"/>
      <c r="D28" s="4">
        <f>SUM(D4:D27)</f>
        <v>209700</v>
      </c>
      <c r="E28" s="3"/>
      <c r="F28" s="5"/>
      <c r="I28" s="1">
        <f>D28/0.7</f>
        <v>299571.42857142858</v>
      </c>
      <c r="J28" s="1">
        <f>D28/0.65</f>
        <v>322615.38461538462</v>
      </c>
      <c r="K28" s="7">
        <f>D28/0.6</f>
        <v>349500</v>
      </c>
      <c r="L28" s="1">
        <f>D28/0.55</f>
        <v>381272.72727272724</v>
      </c>
      <c r="M28" s="1">
        <f>D28/0.5</f>
        <v>419400</v>
      </c>
    </row>
    <row r="30" spans="1:13" x14ac:dyDescent="0.35">
      <c r="A30" s="16" t="s">
        <v>94</v>
      </c>
    </row>
    <row r="31" spans="1:13" ht="13.5" customHeight="1" x14ac:dyDescent="0.35">
      <c r="A31" t="s">
        <v>18</v>
      </c>
      <c r="B31">
        <v>4</v>
      </c>
      <c r="C31" s="1">
        <v>1287</v>
      </c>
      <c r="D31" s="1">
        <f t="shared" si="0"/>
        <v>5148</v>
      </c>
      <c r="G31" s="1">
        <v>1680.7</v>
      </c>
      <c r="H31" s="1">
        <f>G31*B31</f>
        <v>6722.8</v>
      </c>
      <c r="I31" s="10">
        <f>SUM(H31-D31)/H31</f>
        <v>0.23424763491402395</v>
      </c>
    </row>
    <row r="32" spans="1:13" x14ac:dyDescent="0.35">
      <c r="A32" t="s">
        <v>95</v>
      </c>
      <c r="B32">
        <v>0</v>
      </c>
      <c r="C32" s="1">
        <v>1287</v>
      </c>
      <c r="D32" s="1">
        <f t="shared" si="0"/>
        <v>0</v>
      </c>
      <c r="F32" t="s">
        <v>22</v>
      </c>
      <c r="G32" s="1">
        <v>1800</v>
      </c>
      <c r="H32" s="1">
        <f t="shared" ref="H32:H37" si="1">G32*B32</f>
        <v>0</v>
      </c>
      <c r="I32" s="10" t="e">
        <f t="shared" ref="I32:I37" si="2">SUM(H32-D32)/H32</f>
        <v>#DIV/0!</v>
      </c>
    </row>
    <row r="33" spans="1:13" x14ac:dyDescent="0.35">
      <c r="A33" t="s">
        <v>96</v>
      </c>
      <c r="B33">
        <v>0</v>
      </c>
      <c r="C33" s="1">
        <v>2090</v>
      </c>
      <c r="D33" s="1">
        <f t="shared" si="0"/>
        <v>0</v>
      </c>
      <c r="F33" t="s">
        <v>97</v>
      </c>
      <c r="G33" s="1">
        <v>2695</v>
      </c>
      <c r="H33" s="1">
        <f t="shared" si="1"/>
        <v>0</v>
      </c>
      <c r="I33" s="10" t="e">
        <f t="shared" si="2"/>
        <v>#DIV/0!</v>
      </c>
    </row>
    <row r="34" spans="1:13" x14ac:dyDescent="0.35">
      <c r="A34" t="s">
        <v>7</v>
      </c>
      <c r="B34">
        <v>0</v>
      </c>
      <c r="C34" s="1">
        <v>6350</v>
      </c>
      <c r="D34" s="1">
        <f>C34*B34</f>
        <v>0</v>
      </c>
      <c r="F34" t="s">
        <v>66</v>
      </c>
      <c r="G34" s="1">
        <v>7400</v>
      </c>
      <c r="H34" s="1">
        <f t="shared" si="1"/>
        <v>0</v>
      </c>
      <c r="I34" s="10" t="e">
        <f t="shared" si="2"/>
        <v>#DIV/0!</v>
      </c>
    </row>
    <row r="35" spans="1:13" x14ac:dyDescent="0.35">
      <c r="A35" t="s">
        <v>29</v>
      </c>
      <c r="B35">
        <v>0</v>
      </c>
      <c r="C35" s="1">
        <v>19656.25</v>
      </c>
      <c r="D35" s="1">
        <f>C35*B35</f>
        <v>0</v>
      </c>
      <c r="F35" t="s">
        <v>98</v>
      </c>
      <c r="G35" s="1">
        <v>25000</v>
      </c>
      <c r="H35" s="1">
        <f t="shared" si="1"/>
        <v>0</v>
      </c>
      <c r="I35" s="10" t="e">
        <f t="shared" si="2"/>
        <v>#DIV/0!</v>
      </c>
    </row>
    <row r="36" spans="1:13" x14ac:dyDescent="0.35">
      <c r="A36" t="s">
        <v>99</v>
      </c>
      <c r="B36">
        <v>0</v>
      </c>
      <c r="C36" s="1">
        <v>27021</v>
      </c>
      <c r="D36" s="1">
        <f>C36*B36</f>
        <v>0</v>
      </c>
      <c r="G36" s="1">
        <v>31500</v>
      </c>
      <c r="H36" s="1">
        <f t="shared" si="1"/>
        <v>0</v>
      </c>
      <c r="I36" s="10" t="e">
        <f t="shared" si="2"/>
        <v>#DIV/0!</v>
      </c>
    </row>
    <row r="37" spans="1:13" x14ac:dyDescent="0.35">
      <c r="A37" t="s">
        <v>100</v>
      </c>
      <c r="B37">
        <v>0</v>
      </c>
      <c r="C37" s="1">
        <v>16600</v>
      </c>
      <c r="D37" s="1">
        <f>C37*B37</f>
        <v>0</v>
      </c>
      <c r="G37" s="1">
        <v>18500</v>
      </c>
      <c r="H37" s="1">
        <f t="shared" si="1"/>
        <v>0</v>
      </c>
      <c r="I37" s="10" t="e">
        <f t="shared" si="2"/>
        <v>#DIV/0!</v>
      </c>
    </row>
    <row r="38" spans="1:13" ht="15" thickBot="1" x14ac:dyDescent="0.4"/>
    <row r="39" spans="1:13" ht="15" thickBot="1" x14ac:dyDescent="0.4">
      <c r="A39" s="2" t="s">
        <v>33</v>
      </c>
      <c r="B39" s="3"/>
      <c r="C39" s="4"/>
      <c r="D39" s="4">
        <f>SUM(D31:D38)</f>
        <v>5148</v>
      </c>
      <c r="E39" s="3"/>
      <c r="F39" s="5"/>
      <c r="H39" s="1">
        <f>SUM(H31:H38)</f>
        <v>6722.8</v>
      </c>
      <c r="I39" s="1"/>
      <c r="J39" s="1"/>
      <c r="K39" s="7"/>
      <c r="L39" s="1"/>
      <c r="M39" s="1"/>
    </row>
    <row r="41" spans="1:13" x14ac:dyDescent="0.35">
      <c r="A41" s="16" t="s">
        <v>101</v>
      </c>
    </row>
    <row r="42" spans="1:13" x14ac:dyDescent="0.35">
      <c r="A42" t="s">
        <v>45</v>
      </c>
      <c r="B42">
        <v>1</v>
      </c>
      <c r="C42" s="1">
        <v>8500</v>
      </c>
      <c r="D42" s="1">
        <f t="shared" si="0"/>
        <v>8500</v>
      </c>
      <c r="F42" t="s">
        <v>75</v>
      </c>
    </row>
    <row r="43" spans="1:13" x14ac:dyDescent="0.35">
      <c r="A43" t="s">
        <v>49</v>
      </c>
      <c r="B43">
        <v>1</v>
      </c>
      <c r="C43" s="1">
        <v>30000</v>
      </c>
      <c r="D43" s="1">
        <f t="shared" si="0"/>
        <v>30000</v>
      </c>
      <c r="F43" t="s">
        <v>50</v>
      </c>
    </row>
    <row r="46" spans="1:13" x14ac:dyDescent="0.35">
      <c r="A46" t="s">
        <v>30</v>
      </c>
      <c r="B46">
        <v>160</v>
      </c>
      <c r="C46" s="1">
        <v>50</v>
      </c>
      <c r="D46" s="1">
        <f>B46*C46</f>
        <v>8000</v>
      </c>
      <c r="F46" t="s">
        <v>44</v>
      </c>
    </row>
    <row r="47" spans="1:13" ht="15" thickBot="1" x14ac:dyDescent="0.4"/>
    <row r="48" spans="1:13" ht="15" thickBot="1" x14ac:dyDescent="0.4">
      <c r="A48" s="2" t="s">
        <v>33</v>
      </c>
      <c r="B48" s="3"/>
      <c r="C48" s="4"/>
      <c r="D48" s="4">
        <f>SUM(D42:D47)</f>
        <v>46500</v>
      </c>
      <c r="E48" s="3"/>
      <c r="F48" s="5"/>
      <c r="I48" s="1">
        <f>D48/0.7</f>
        <v>66428.571428571435</v>
      </c>
      <c r="J48" s="1">
        <f>D48/0.65</f>
        <v>71538.461538461532</v>
      </c>
      <c r="K48" s="7">
        <v>73500</v>
      </c>
      <c r="L48" s="1">
        <f>D48/0.55</f>
        <v>84545.454545454544</v>
      </c>
      <c r="M48" s="1">
        <f>D48/0.5</f>
        <v>93000</v>
      </c>
    </row>
    <row r="50" spans="1:11" ht="15" thickBot="1" x14ac:dyDescent="0.4">
      <c r="E50" s="16" t="s">
        <v>102</v>
      </c>
    </row>
    <row r="51" spans="1:11" x14ac:dyDescent="0.35">
      <c r="A51" s="17" t="s">
        <v>103</v>
      </c>
      <c r="B51" s="18"/>
      <c r="C51" s="19">
        <f>D48+D39+D28</f>
        <v>261348</v>
      </c>
      <c r="E51" s="1">
        <f>C52*2%</f>
        <v>9836.4560000000001</v>
      </c>
      <c r="F51" s="10" t="s">
        <v>104</v>
      </c>
    </row>
    <row r="52" spans="1:11" x14ac:dyDescent="0.35">
      <c r="A52" s="20" t="s">
        <v>105</v>
      </c>
      <c r="B52" s="21"/>
      <c r="C52" s="22">
        <f>L26+K48+H39</f>
        <v>491822.8</v>
      </c>
      <c r="E52" s="1">
        <f>C52-E51</f>
        <v>481986.34399999998</v>
      </c>
      <c r="F52" s="10"/>
      <c r="K52" s="1">
        <f>K48+H39+L26</f>
        <v>491822.8</v>
      </c>
    </row>
    <row r="53" spans="1:11" x14ac:dyDescent="0.35">
      <c r="A53" s="23"/>
      <c r="B53" s="24"/>
      <c r="C53" s="25"/>
    </row>
    <row r="54" spans="1:11" x14ac:dyDescent="0.35">
      <c r="A54" s="23" t="s">
        <v>106</v>
      </c>
      <c r="B54" s="24"/>
      <c r="C54" s="25">
        <f>C52-C51</f>
        <v>230474.8</v>
      </c>
      <c r="E54" s="1">
        <f>E52-C51</f>
        <v>220638.34399999998</v>
      </c>
    </row>
    <row r="55" spans="1:11" ht="15" thickBot="1" x14ac:dyDescent="0.4">
      <c r="A55" s="26" t="s">
        <v>107</v>
      </c>
      <c r="B55" s="27"/>
      <c r="C55" s="28">
        <f>SUM(C52-C51)/C52</f>
        <v>0.46861349250177092</v>
      </c>
      <c r="E55" s="10">
        <f>SUM(E52-C51)/E52</f>
        <v>0.45776886989976628</v>
      </c>
    </row>
    <row r="57" spans="1:11" x14ac:dyDescent="0.35">
      <c r="A57" s="6"/>
      <c r="B57" s="6"/>
      <c r="C57" s="7"/>
      <c r="D57" s="7"/>
    </row>
    <row r="58" spans="1:11" x14ac:dyDescent="0.35">
      <c r="D58" s="7"/>
    </row>
    <row r="59" spans="1:11" x14ac:dyDescent="0.35">
      <c r="D59" s="1">
        <f>C52*35%</f>
        <v>172137.97999999998</v>
      </c>
    </row>
    <row r="60" spans="1:11" x14ac:dyDescent="0.35">
      <c r="D60" s="1">
        <f>C52*35%</f>
        <v>172137.97999999998</v>
      </c>
    </row>
  </sheetData>
  <mergeCells count="1">
    <mergeCell ref="A1:D1"/>
  </mergeCells>
  <pageMargins left="0.7" right="0.7" top="0.75" bottom="0.75" header="0.3" footer="0.3"/>
  <pageSetup paperSize="8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E5AD1-8DC4-4210-93FA-25E6F6C45310}">
  <sheetPr>
    <tabColor rgb="FFFFFF00"/>
  </sheetPr>
  <dimension ref="A1:K28"/>
  <sheetViews>
    <sheetView zoomScale="65" workbookViewId="0">
      <selection activeCell="A3" sqref="A3"/>
    </sheetView>
  </sheetViews>
  <sheetFormatPr defaultColWidth="9.08984375" defaultRowHeight="14.5" x14ac:dyDescent="0.35"/>
  <cols>
    <col min="1" max="1" width="37.54296875" customWidth="1"/>
    <col min="2" max="2" width="31.90625" bestFit="1" customWidth="1"/>
    <col min="3" max="3" width="13.90625" customWidth="1"/>
    <col min="4" max="4" width="15.6328125" customWidth="1"/>
    <col min="6" max="6" width="26.54296875" customWidth="1"/>
    <col min="7" max="7" width="34.453125" customWidth="1"/>
  </cols>
  <sheetData>
    <row r="1" spans="1:11" x14ac:dyDescent="0.35">
      <c r="A1" s="273" t="s">
        <v>1088</v>
      </c>
      <c r="B1" s="273"/>
      <c r="C1" s="273"/>
      <c r="D1" s="273"/>
      <c r="E1" s="273"/>
      <c r="F1" s="81"/>
    </row>
    <row r="2" spans="1:11" ht="29" x14ac:dyDescent="0.35">
      <c r="A2" s="41" t="s">
        <v>2</v>
      </c>
      <c r="B2" s="41" t="s">
        <v>110</v>
      </c>
      <c r="C2" s="41" t="s">
        <v>111</v>
      </c>
      <c r="D2" s="41" t="s">
        <v>108</v>
      </c>
      <c r="E2" s="41" t="s">
        <v>3</v>
      </c>
      <c r="F2" s="41" t="s">
        <v>527</v>
      </c>
      <c r="G2" s="41" t="s">
        <v>448</v>
      </c>
    </row>
    <row r="3" spans="1:11" x14ac:dyDescent="0.35">
      <c r="A3" s="198" t="s">
        <v>995</v>
      </c>
      <c r="B3" s="41" t="s">
        <v>997</v>
      </c>
      <c r="C3" s="41"/>
      <c r="D3" s="41"/>
      <c r="E3" s="41"/>
      <c r="F3" s="41"/>
      <c r="G3" s="41"/>
    </row>
    <row r="4" spans="1:11" s="29" customFormat="1" x14ac:dyDescent="0.35">
      <c r="A4" s="150" t="s">
        <v>1013</v>
      </c>
      <c r="B4" s="152"/>
      <c r="C4" s="151"/>
      <c r="D4" s="152">
        <v>4</v>
      </c>
      <c r="E4" s="153">
        <v>4</v>
      </c>
      <c r="F4" s="152" t="s">
        <v>45</v>
      </c>
      <c r="G4" s="154"/>
      <c r="H4" s="50"/>
      <c r="I4" s="50"/>
      <c r="J4" s="50"/>
      <c r="K4" s="50"/>
    </row>
    <row r="5" spans="1:11" s="29" customFormat="1" x14ac:dyDescent="0.35">
      <c r="A5" s="150" t="s">
        <v>1021</v>
      </c>
      <c r="B5" s="152" t="s">
        <v>1014</v>
      </c>
      <c r="C5" s="151"/>
      <c r="D5" s="152">
        <v>1</v>
      </c>
      <c r="E5" s="153">
        <v>1</v>
      </c>
      <c r="F5" s="152" t="s">
        <v>45</v>
      </c>
      <c r="G5" s="154" t="s">
        <v>709</v>
      </c>
      <c r="H5" s="50"/>
      <c r="I5" s="50"/>
      <c r="J5" s="50"/>
      <c r="K5" s="50"/>
    </row>
    <row r="6" spans="1:11" s="29" customFormat="1" x14ac:dyDescent="0.35">
      <c r="A6" s="150" t="s">
        <v>1022</v>
      </c>
      <c r="B6" s="152"/>
      <c r="C6" s="151"/>
      <c r="D6" s="152">
        <v>1</v>
      </c>
      <c r="E6" s="153">
        <v>1</v>
      </c>
      <c r="F6" s="152" t="s">
        <v>45</v>
      </c>
      <c r="G6" s="154" t="s">
        <v>709</v>
      </c>
      <c r="H6" s="50"/>
      <c r="I6" s="50"/>
      <c r="J6" s="50"/>
      <c r="K6" s="50"/>
    </row>
    <row r="7" spans="1:11" s="29" customFormat="1" x14ac:dyDescent="0.35">
      <c r="A7" s="150" t="s">
        <v>1015</v>
      </c>
      <c r="B7" s="152"/>
      <c r="C7" s="151"/>
      <c r="D7" s="152">
        <v>1</v>
      </c>
      <c r="E7" s="153">
        <v>2</v>
      </c>
      <c r="F7" s="152" t="s">
        <v>45</v>
      </c>
      <c r="G7" s="154" t="s">
        <v>1023</v>
      </c>
      <c r="H7" s="50"/>
      <c r="I7" s="50"/>
      <c r="J7" s="50"/>
      <c r="K7" s="50"/>
    </row>
    <row r="8" spans="1:11" s="29" customFormat="1" x14ac:dyDescent="0.35">
      <c r="A8" s="150" t="s">
        <v>1016</v>
      </c>
      <c r="B8" s="152" t="s">
        <v>293</v>
      </c>
      <c r="C8" s="151"/>
      <c r="D8" s="152">
        <v>1</v>
      </c>
      <c r="E8" s="153">
        <v>1</v>
      </c>
      <c r="F8" s="152" t="s">
        <v>45</v>
      </c>
      <c r="G8" s="154" t="s">
        <v>958</v>
      </c>
      <c r="H8" s="50"/>
      <c r="I8" s="50"/>
      <c r="J8" s="50"/>
      <c r="K8" s="50"/>
    </row>
    <row r="9" spans="1:11" s="29" customFormat="1" x14ac:dyDescent="0.35">
      <c r="A9" s="150" t="s">
        <v>1024</v>
      </c>
      <c r="B9" s="152"/>
      <c r="C9" s="151"/>
      <c r="D9" s="152">
        <v>1</v>
      </c>
      <c r="E9" s="153">
        <v>1</v>
      </c>
      <c r="F9" s="152" t="s">
        <v>45</v>
      </c>
      <c r="G9" s="154" t="s">
        <v>709</v>
      </c>
      <c r="H9" s="50"/>
      <c r="I9" s="50"/>
      <c r="J9" s="50"/>
      <c r="K9" s="50"/>
    </row>
    <row r="10" spans="1:11" s="29" customFormat="1" x14ac:dyDescent="0.35">
      <c r="A10" s="150" t="s">
        <v>1017</v>
      </c>
      <c r="B10" s="152"/>
      <c r="C10" s="151"/>
      <c r="D10" s="152">
        <v>1</v>
      </c>
      <c r="E10" s="153">
        <v>1</v>
      </c>
      <c r="F10" s="152" t="s">
        <v>45</v>
      </c>
      <c r="G10" s="154" t="s">
        <v>709</v>
      </c>
      <c r="H10" s="50"/>
      <c r="I10" s="50"/>
      <c r="J10" s="50"/>
      <c r="K10" s="50"/>
    </row>
    <row r="11" spans="1:11" s="29" customFormat="1" x14ac:dyDescent="0.35">
      <c r="A11" s="150" t="s">
        <v>1018</v>
      </c>
      <c r="B11" s="151"/>
      <c r="C11" s="151"/>
      <c r="D11" s="152">
        <v>1</v>
      </c>
      <c r="E11" s="153">
        <v>1</v>
      </c>
      <c r="F11" s="152" t="s">
        <v>780</v>
      </c>
      <c r="G11" s="154"/>
      <c r="H11" s="50"/>
      <c r="I11" s="50"/>
      <c r="J11" s="50"/>
      <c r="K11" s="50"/>
    </row>
    <row r="12" spans="1:11" s="29" customFormat="1" x14ac:dyDescent="0.35">
      <c r="A12" s="150" t="s">
        <v>1019</v>
      </c>
      <c r="B12" s="151" t="s">
        <v>1020</v>
      </c>
      <c r="C12" s="151"/>
      <c r="D12" s="152">
        <v>1</v>
      </c>
      <c r="E12" s="153">
        <v>1</v>
      </c>
      <c r="F12" s="152" t="s">
        <v>45</v>
      </c>
      <c r="G12" s="154"/>
      <c r="H12" s="50"/>
      <c r="I12" s="50"/>
      <c r="J12" s="50"/>
      <c r="K12" s="50"/>
    </row>
    <row r="13" spans="1:11" s="29" customFormat="1" x14ac:dyDescent="0.35">
      <c r="A13" s="150" t="s">
        <v>1025</v>
      </c>
      <c r="B13" s="151"/>
      <c r="C13" s="151"/>
      <c r="D13" s="152">
        <v>1</v>
      </c>
      <c r="E13" s="153">
        <v>2</v>
      </c>
      <c r="F13" s="152" t="s">
        <v>45</v>
      </c>
      <c r="G13" s="154" t="s">
        <v>710</v>
      </c>
      <c r="H13" s="50"/>
      <c r="I13" s="50"/>
      <c r="J13" s="50"/>
      <c r="K13" s="50"/>
    </row>
    <row r="14" spans="1:11" s="29" customFormat="1" x14ac:dyDescent="0.35">
      <c r="A14" s="150" t="s">
        <v>1026</v>
      </c>
      <c r="B14" s="151"/>
      <c r="C14" s="151"/>
      <c r="D14" s="152">
        <v>1</v>
      </c>
      <c r="E14" s="153">
        <v>1</v>
      </c>
      <c r="F14" s="152" t="s">
        <v>45</v>
      </c>
      <c r="G14" s="154" t="s">
        <v>975</v>
      </c>
      <c r="H14" s="50"/>
      <c r="I14" s="50"/>
      <c r="J14" s="50"/>
      <c r="K14" s="50"/>
    </row>
    <row r="15" spans="1:11" s="29" customFormat="1" x14ac:dyDescent="0.35">
      <c r="A15" s="150" t="s">
        <v>1029</v>
      </c>
      <c r="B15" s="152"/>
      <c r="C15" s="151"/>
      <c r="D15" s="152">
        <v>1</v>
      </c>
      <c r="E15" s="153">
        <v>1</v>
      </c>
      <c r="F15" s="152" t="s">
        <v>780</v>
      </c>
      <c r="G15" s="154" t="s">
        <v>709</v>
      </c>
      <c r="H15" s="50"/>
      <c r="I15" s="50"/>
      <c r="J15" s="50"/>
      <c r="K15" s="50"/>
    </row>
    <row r="16" spans="1:11" s="29" customFormat="1" x14ac:dyDescent="0.35">
      <c r="A16" s="150" t="s">
        <v>1027</v>
      </c>
      <c r="B16" s="151" t="s">
        <v>1028</v>
      </c>
      <c r="C16" s="151"/>
      <c r="D16" s="152">
        <v>1</v>
      </c>
      <c r="E16" s="153">
        <v>1</v>
      </c>
      <c r="F16" s="152" t="s">
        <v>780</v>
      </c>
      <c r="G16" s="154"/>
      <c r="H16" s="50"/>
      <c r="I16" s="50"/>
      <c r="J16" s="50"/>
      <c r="K16" s="50"/>
    </row>
    <row r="17" spans="1:11" s="29" customFormat="1" x14ac:dyDescent="0.35">
      <c r="A17" s="150" t="s">
        <v>1030</v>
      </c>
      <c r="B17" s="151"/>
      <c r="C17" s="151"/>
      <c r="D17" s="152">
        <v>1</v>
      </c>
      <c r="E17" s="153">
        <v>2</v>
      </c>
      <c r="F17" s="152" t="s">
        <v>45</v>
      </c>
      <c r="G17" s="154"/>
      <c r="H17" s="50"/>
      <c r="I17" s="50"/>
      <c r="J17" s="50"/>
      <c r="K17" s="50"/>
    </row>
    <row r="18" spans="1:11" s="29" customFormat="1" x14ac:dyDescent="0.35">
      <c r="A18" s="150" t="s">
        <v>1031</v>
      </c>
      <c r="B18" s="151"/>
      <c r="C18" s="151"/>
      <c r="D18" s="152">
        <v>1</v>
      </c>
      <c r="E18" s="153">
        <v>1</v>
      </c>
      <c r="F18" s="152" t="s">
        <v>45</v>
      </c>
      <c r="G18" s="154"/>
      <c r="H18" s="50"/>
      <c r="I18" s="50"/>
      <c r="J18" s="50"/>
      <c r="K18" s="50"/>
    </row>
    <row r="19" spans="1:11" s="29" customFormat="1" x14ac:dyDescent="0.35">
      <c r="A19" s="150" t="s">
        <v>1032</v>
      </c>
      <c r="B19" s="151"/>
      <c r="C19" s="151"/>
      <c r="D19" s="152">
        <v>1</v>
      </c>
      <c r="E19" s="153">
        <v>1</v>
      </c>
      <c r="F19" s="152" t="s">
        <v>45</v>
      </c>
      <c r="G19" s="154"/>
      <c r="H19" s="50"/>
      <c r="I19" s="50"/>
      <c r="J19" s="50"/>
      <c r="K19" s="50"/>
    </row>
    <row r="20" spans="1:11" s="29" customFormat="1" x14ac:dyDescent="0.35">
      <c r="A20" s="150" t="s">
        <v>1033</v>
      </c>
      <c r="B20" s="151"/>
      <c r="C20" s="151"/>
      <c r="D20" s="152">
        <v>1</v>
      </c>
      <c r="E20" s="153">
        <v>1</v>
      </c>
      <c r="F20" s="152" t="s">
        <v>780</v>
      </c>
      <c r="G20" s="154" t="s">
        <v>1034</v>
      </c>
      <c r="H20" s="50"/>
      <c r="I20" s="50"/>
      <c r="J20" s="50"/>
      <c r="K20" s="50"/>
    </row>
    <row r="21" spans="1:11" s="29" customFormat="1" x14ac:dyDescent="0.35">
      <c r="A21" s="150" t="s">
        <v>592</v>
      </c>
      <c r="B21" s="151" t="s">
        <v>1035</v>
      </c>
      <c r="C21" s="151"/>
      <c r="D21" s="152">
        <v>1</v>
      </c>
      <c r="E21" s="153">
        <v>1</v>
      </c>
      <c r="F21" s="152" t="s">
        <v>780</v>
      </c>
      <c r="G21" s="154" t="s">
        <v>1034</v>
      </c>
      <c r="H21" s="50"/>
      <c r="I21" s="50"/>
      <c r="J21" s="50"/>
      <c r="K21" s="50"/>
    </row>
    <row r="22" spans="1:11" s="29" customFormat="1" x14ac:dyDescent="0.35">
      <c r="A22" s="150" t="s">
        <v>1036</v>
      </c>
      <c r="B22" s="151"/>
      <c r="C22" s="151"/>
      <c r="D22" s="152">
        <v>1</v>
      </c>
      <c r="E22" s="153">
        <v>1</v>
      </c>
      <c r="F22" s="152" t="s">
        <v>780</v>
      </c>
      <c r="G22" s="154" t="s">
        <v>1034</v>
      </c>
      <c r="H22" s="50"/>
      <c r="I22" s="50"/>
      <c r="J22" s="50"/>
      <c r="K22" s="50"/>
    </row>
    <row r="23" spans="1:11" x14ac:dyDescent="0.35">
      <c r="A23" s="191" t="s">
        <v>1038</v>
      </c>
      <c r="B23" s="151" t="s">
        <v>1039</v>
      </c>
      <c r="C23" s="151"/>
      <c r="D23" s="151">
        <v>1</v>
      </c>
      <c r="E23" s="151">
        <v>1</v>
      </c>
      <c r="F23" s="151" t="s">
        <v>1037</v>
      </c>
      <c r="G23" s="151"/>
    </row>
    <row r="24" spans="1:11" x14ac:dyDescent="0.35">
      <c r="A24" s="191" t="s">
        <v>1040</v>
      </c>
      <c r="B24" s="151"/>
      <c r="C24" s="151"/>
      <c r="D24" s="151">
        <v>1</v>
      </c>
      <c r="E24" s="151">
        <v>10</v>
      </c>
      <c r="F24" s="151" t="s">
        <v>780</v>
      </c>
      <c r="G24" s="151" t="s">
        <v>1041</v>
      </c>
    </row>
    <row r="26" spans="1:11" x14ac:dyDescent="0.35">
      <c r="A26" s="150" t="s">
        <v>319</v>
      </c>
      <c r="B26" s="186">
        <v>54035</v>
      </c>
      <c r="C26" s="186"/>
      <c r="D26" s="250">
        <v>1</v>
      </c>
      <c r="E26" s="186">
        <v>1</v>
      </c>
      <c r="F26" s="152" t="s">
        <v>1057</v>
      </c>
      <c r="G26" s="152" t="s">
        <v>1058</v>
      </c>
      <c r="I26" s="91"/>
    </row>
    <row r="27" spans="1:11" x14ac:dyDescent="0.35">
      <c r="A27" s="150" t="s">
        <v>369</v>
      </c>
      <c r="B27" s="151" t="s">
        <v>372</v>
      </c>
      <c r="C27" s="186"/>
      <c r="D27" s="250">
        <v>1</v>
      </c>
      <c r="E27" s="186">
        <v>1</v>
      </c>
      <c r="F27" s="151" t="s">
        <v>45</v>
      </c>
      <c r="G27" s="152" t="s">
        <v>975</v>
      </c>
      <c r="H27" s="38"/>
      <c r="I27" s="91"/>
    </row>
    <row r="28" spans="1:11" x14ac:dyDescent="0.35">
      <c r="A28" s="150" t="s">
        <v>370</v>
      </c>
      <c r="B28" s="151" t="s">
        <v>371</v>
      </c>
      <c r="C28" s="186"/>
      <c r="D28" s="250">
        <v>1</v>
      </c>
      <c r="E28" s="186">
        <v>1</v>
      </c>
      <c r="F28" s="151" t="s">
        <v>45</v>
      </c>
      <c r="G28" s="152" t="s">
        <v>975</v>
      </c>
      <c r="H28" s="38"/>
      <c r="I28" s="91"/>
    </row>
  </sheetData>
  <mergeCells count="1">
    <mergeCell ref="A1:E1"/>
  </mergeCells>
  <conditionalFormatting sqref="A26">
    <cfRule type="duplicateValues" dxfId="23" priority="3"/>
  </conditionalFormatting>
  <conditionalFormatting sqref="A27:A28">
    <cfRule type="duplicateValues" dxfId="22" priority="1"/>
  </conditionalFormatting>
  <conditionalFormatting sqref="B16:B25 B1:B14 B29:B1048576">
    <cfRule type="duplicateValues" dxfId="21" priority="5"/>
  </conditionalFormatting>
  <conditionalFormatting sqref="B26">
    <cfRule type="duplicateValues" dxfId="20" priority="4"/>
  </conditionalFormatting>
  <conditionalFormatting sqref="B27:B28">
    <cfRule type="duplicateValues" dxfId="19" priority="2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0F00-BA44-44B0-B66D-2BE1CD6C6BAC}">
  <sheetPr>
    <tabColor rgb="FFFFFF00"/>
  </sheetPr>
  <dimension ref="A1:K23"/>
  <sheetViews>
    <sheetView zoomScale="85" workbookViewId="0">
      <selection activeCell="A3" sqref="A3"/>
    </sheetView>
  </sheetViews>
  <sheetFormatPr defaultColWidth="9.08984375" defaultRowHeight="14.5" x14ac:dyDescent="0.35"/>
  <cols>
    <col min="1" max="1" width="37.54296875" customWidth="1"/>
    <col min="2" max="2" width="31.90625" bestFit="1" customWidth="1"/>
    <col min="3" max="3" width="13.90625" customWidth="1"/>
    <col min="4" max="4" width="15.6328125" customWidth="1"/>
    <col min="6" max="6" width="26.54296875" customWidth="1"/>
    <col min="7" max="7" width="34.453125" customWidth="1"/>
  </cols>
  <sheetData>
    <row r="1" spans="1:11" x14ac:dyDescent="0.35">
      <c r="A1" s="273" t="s">
        <v>1088</v>
      </c>
      <c r="B1" s="273"/>
      <c r="C1" s="273"/>
      <c r="D1" s="273"/>
      <c r="E1" s="273"/>
      <c r="F1" s="81"/>
    </row>
    <row r="2" spans="1:11" ht="29" x14ac:dyDescent="0.35">
      <c r="A2" s="41" t="s">
        <v>2</v>
      </c>
      <c r="B2" s="41" t="s">
        <v>110</v>
      </c>
      <c r="C2" s="41" t="s">
        <v>111</v>
      </c>
      <c r="D2" s="41" t="s">
        <v>108</v>
      </c>
      <c r="E2" s="41" t="s">
        <v>3</v>
      </c>
      <c r="F2" s="41" t="s">
        <v>527</v>
      </c>
      <c r="G2" s="41" t="s">
        <v>448</v>
      </c>
    </row>
    <row r="3" spans="1:11" x14ac:dyDescent="0.35">
      <c r="A3" s="198" t="s">
        <v>995</v>
      </c>
      <c r="B3" s="41" t="s">
        <v>997</v>
      </c>
      <c r="C3" s="41"/>
      <c r="D3" s="41"/>
      <c r="E3" s="41"/>
      <c r="F3" s="41"/>
      <c r="G3" s="41"/>
    </row>
    <row r="4" spans="1:11" s="29" customFormat="1" x14ac:dyDescent="0.35">
      <c r="A4" s="150" t="s">
        <v>996</v>
      </c>
      <c r="B4" s="163"/>
      <c r="C4" s="151"/>
      <c r="D4" s="152">
        <v>1</v>
      </c>
      <c r="E4" s="153">
        <v>1</v>
      </c>
      <c r="F4" s="152" t="s">
        <v>995</v>
      </c>
      <c r="G4" s="154"/>
      <c r="H4" s="50"/>
      <c r="I4" s="50"/>
      <c r="J4" s="50"/>
      <c r="K4" s="50"/>
    </row>
    <row r="5" spans="1:11" s="29" customFormat="1" x14ac:dyDescent="0.35">
      <c r="A5" s="150" t="s">
        <v>9</v>
      </c>
      <c r="B5" s="163"/>
      <c r="C5" s="151"/>
      <c r="D5" s="152">
        <v>1</v>
      </c>
      <c r="E5" s="153">
        <v>1</v>
      </c>
      <c r="F5" s="152" t="s">
        <v>995</v>
      </c>
      <c r="G5" s="154"/>
      <c r="H5" s="50"/>
      <c r="I5" s="50"/>
      <c r="J5" s="50"/>
      <c r="K5" s="50"/>
    </row>
    <row r="6" spans="1:11" s="29" customFormat="1" x14ac:dyDescent="0.35">
      <c r="A6" s="150" t="s">
        <v>998</v>
      </c>
      <c r="B6" s="152"/>
      <c r="C6" s="151"/>
      <c r="D6" s="152">
        <v>1</v>
      </c>
      <c r="E6" s="153">
        <v>1</v>
      </c>
      <c r="F6" s="152" t="s">
        <v>995</v>
      </c>
      <c r="G6" s="154"/>
      <c r="H6" s="50"/>
      <c r="I6" s="50"/>
      <c r="J6" s="50"/>
      <c r="K6" s="50"/>
    </row>
    <row r="7" spans="1:11" s="29" customFormat="1" x14ac:dyDescent="0.35">
      <c r="A7" s="150" t="s">
        <v>999</v>
      </c>
      <c r="B7" s="152"/>
      <c r="C7" s="151"/>
      <c r="D7" s="152">
        <v>1</v>
      </c>
      <c r="E7" s="153">
        <v>1</v>
      </c>
      <c r="F7" s="152" t="s">
        <v>780</v>
      </c>
      <c r="G7" s="154" t="s">
        <v>1012</v>
      </c>
      <c r="H7" s="50"/>
      <c r="I7" s="50"/>
      <c r="J7" s="50"/>
      <c r="K7" s="50"/>
    </row>
    <row r="8" spans="1:11" s="29" customFormat="1" x14ac:dyDescent="0.35">
      <c r="A8" s="150" t="s">
        <v>1000</v>
      </c>
      <c r="B8" s="164"/>
      <c r="C8" s="151"/>
      <c r="D8" s="152">
        <v>1</v>
      </c>
      <c r="E8" s="153">
        <v>1</v>
      </c>
      <c r="F8" s="152" t="s">
        <v>1010</v>
      </c>
      <c r="G8" s="154"/>
      <c r="H8" s="50"/>
      <c r="I8" s="50"/>
      <c r="J8" s="50"/>
      <c r="K8" s="50"/>
    </row>
    <row r="9" spans="1:11" s="29" customFormat="1" x14ac:dyDescent="0.35">
      <c r="A9" s="150" t="s">
        <v>1000</v>
      </c>
      <c r="B9" s="151"/>
      <c r="C9" s="151"/>
      <c r="D9" s="152">
        <v>1</v>
      </c>
      <c r="E9" s="153">
        <v>1</v>
      </c>
      <c r="F9" s="152" t="s">
        <v>1010</v>
      </c>
      <c r="G9" s="154"/>
      <c r="H9" s="50"/>
      <c r="I9" s="50"/>
      <c r="J9" s="50"/>
      <c r="K9" s="50"/>
    </row>
    <row r="10" spans="1:11" s="29" customFormat="1" x14ac:dyDescent="0.35">
      <c r="A10" s="150" t="s">
        <v>1001</v>
      </c>
      <c r="B10" s="151"/>
      <c r="C10" s="151"/>
      <c r="D10" s="152">
        <v>1</v>
      </c>
      <c r="E10" s="153">
        <v>1</v>
      </c>
      <c r="F10" s="152" t="s">
        <v>1010</v>
      </c>
      <c r="G10" s="154"/>
      <c r="H10" s="50"/>
      <c r="I10" s="50"/>
      <c r="J10" s="50"/>
      <c r="K10" s="50"/>
    </row>
    <row r="11" spans="1:11" s="29" customFormat="1" x14ac:dyDescent="0.35">
      <c r="A11" s="150" t="s">
        <v>1006</v>
      </c>
      <c r="B11" s="151"/>
      <c r="C11" s="151"/>
      <c r="D11" s="152">
        <v>1</v>
      </c>
      <c r="E11" s="153">
        <v>1</v>
      </c>
      <c r="F11" s="152" t="s">
        <v>1009</v>
      </c>
      <c r="G11" s="154"/>
      <c r="H11" s="50"/>
      <c r="I11" s="50"/>
      <c r="J11" s="50"/>
      <c r="K11" s="50"/>
    </row>
    <row r="12" spans="1:11" s="29" customFormat="1" x14ac:dyDescent="0.35">
      <c r="A12" s="150" t="s">
        <v>1011</v>
      </c>
      <c r="B12" s="151"/>
      <c r="C12" s="151"/>
      <c r="D12" s="152">
        <v>1</v>
      </c>
      <c r="E12" s="153">
        <v>3</v>
      </c>
      <c r="F12" s="152" t="s">
        <v>1037</v>
      </c>
      <c r="G12" s="154"/>
      <c r="H12" s="50"/>
      <c r="I12" s="50"/>
      <c r="J12" s="50"/>
      <c r="K12" s="50"/>
    </row>
    <row r="13" spans="1:11" s="29" customFormat="1" x14ac:dyDescent="0.35">
      <c r="A13" s="150" t="s">
        <v>1065</v>
      </c>
      <c r="B13" s="152"/>
      <c r="C13" s="151"/>
      <c r="D13" s="152">
        <v>2</v>
      </c>
      <c r="E13" s="153">
        <v>2</v>
      </c>
      <c r="F13" s="152" t="s">
        <v>780</v>
      </c>
      <c r="G13" s="154"/>
      <c r="H13" s="50"/>
      <c r="I13" s="50"/>
      <c r="J13" s="50"/>
      <c r="K13" s="50"/>
    </row>
    <row r="14" spans="1:11" s="29" customFormat="1" x14ac:dyDescent="0.35">
      <c r="H14" s="50"/>
      <c r="I14" s="50"/>
      <c r="J14" s="50"/>
      <c r="K14" s="50"/>
    </row>
    <row r="15" spans="1:11" s="29" customFormat="1" x14ac:dyDescent="0.35">
      <c r="H15" s="50"/>
      <c r="I15" s="50"/>
      <c r="J15" s="50"/>
      <c r="K15" s="50"/>
    </row>
    <row r="16" spans="1:11" s="29" customFormat="1" x14ac:dyDescent="0.35">
      <c r="H16" s="50"/>
      <c r="I16" s="50"/>
      <c r="J16" s="50"/>
      <c r="K16" s="50"/>
    </row>
    <row r="17" spans="1:11" s="29" customFormat="1" x14ac:dyDescent="0.35">
      <c r="H17" s="50"/>
      <c r="I17" s="50"/>
      <c r="J17" s="50"/>
      <c r="K17" s="50"/>
    </row>
    <row r="18" spans="1:11" s="29" customFormat="1" x14ac:dyDescent="0.35">
      <c r="H18" s="50"/>
      <c r="I18" s="50"/>
      <c r="J18" s="50"/>
      <c r="K18" s="50"/>
    </row>
    <row r="19" spans="1:11" s="29" customFormat="1" x14ac:dyDescent="0.35">
      <c r="H19" s="50"/>
      <c r="I19" s="50"/>
      <c r="J19" s="50"/>
      <c r="K19" s="50"/>
    </row>
    <row r="20" spans="1:11" s="29" customFormat="1" x14ac:dyDescent="0.35">
      <c r="A20" s="257"/>
      <c r="B20" s="259"/>
      <c r="C20" s="260"/>
      <c r="D20" s="261"/>
      <c r="E20" s="262"/>
      <c r="F20" s="261"/>
      <c r="G20" s="263"/>
      <c r="H20" s="264"/>
      <c r="I20" s="50"/>
      <c r="J20" s="50"/>
      <c r="K20" s="50"/>
    </row>
    <row r="21" spans="1:11" x14ac:dyDescent="0.35">
      <c r="C21" s="258"/>
      <c r="D21" s="258"/>
      <c r="E21" s="258"/>
      <c r="F21" s="258"/>
      <c r="G21" s="258"/>
    </row>
    <row r="23" spans="1:11" x14ac:dyDescent="0.35">
      <c r="C23" s="256"/>
    </row>
  </sheetData>
  <mergeCells count="1">
    <mergeCell ref="A1:E1"/>
  </mergeCells>
  <phoneticPr fontId="5" type="noConversion"/>
  <conditionalFormatting sqref="B20:B1048576 B1:B12">
    <cfRule type="duplicateValues" dxfId="18" priority="179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  <pageSetUpPr fitToPage="1"/>
  </sheetPr>
  <dimension ref="A1:CBE355"/>
  <sheetViews>
    <sheetView zoomScaleNormal="100" workbookViewId="0">
      <pane ySplit="2" topLeftCell="A3" activePane="bottomLeft" state="frozen"/>
      <selection pane="bottomLeft" activeCell="A5" sqref="A5"/>
    </sheetView>
  </sheetViews>
  <sheetFormatPr defaultColWidth="9.08984375" defaultRowHeight="14.5" x14ac:dyDescent="0.35"/>
  <cols>
    <col min="1" max="1" width="54.54296875" style="29" customWidth="1"/>
    <col min="2" max="2" width="31.6328125" style="29" bestFit="1" customWidth="1"/>
    <col min="3" max="3" width="25.36328125" style="29" bestFit="1" customWidth="1"/>
    <col min="4" max="4" width="20.6328125" style="29" hidden="1" customWidth="1"/>
    <col min="5" max="5" width="17.08984375" style="35" customWidth="1"/>
    <col min="6" max="6" width="10.54296875" style="35" customWidth="1"/>
    <col min="7" max="8" width="24.36328125" style="40" customWidth="1"/>
    <col min="9" max="9" width="30.6328125" style="29" customWidth="1"/>
    <col min="10" max="10" width="22" style="29" customWidth="1"/>
    <col min="11" max="12" width="9.08984375" style="29"/>
    <col min="13" max="13" width="10.36328125" style="29" bestFit="1" customWidth="1"/>
    <col min="14" max="16384" width="9.08984375" style="29"/>
  </cols>
  <sheetData>
    <row r="1" spans="1:2085" x14ac:dyDescent="0.35">
      <c r="A1" s="274" t="s">
        <v>1089</v>
      </c>
      <c r="B1" s="274"/>
      <c r="C1" s="274"/>
      <c r="D1" s="274"/>
      <c r="E1" s="274"/>
      <c r="F1" s="274"/>
      <c r="G1" s="60"/>
      <c r="H1" s="60"/>
      <c r="I1" s="57"/>
      <c r="J1" s="50"/>
      <c r="K1" s="50"/>
      <c r="L1" s="50"/>
      <c r="M1" s="50"/>
    </row>
    <row r="2" spans="1:2085" s="33" customFormat="1" ht="29" x14ac:dyDescent="0.35">
      <c r="A2" s="66" t="s">
        <v>2</v>
      </c>
      <c r="B2" s="66" t="s">
        <v>110</v>
      </c>
      <c r="C2" s="66" t="s">
        <v>111</v>
      </c>
      <c r="D2" s="65" t="s">
        <v>112</v>
      </c>
      <c r="E2" s="66" t="s">
        <v>108</v>
      </c>
      <c r="F2" s="66" t="s">
        <v>3</v>
      </c>
      <c r="G2" s="66" t="s">
        <v>447</v>
      </c>
      <c r="H2" s="66" t="s">
        <v>448</v>
      </c>
      <c r="I2" s="66" t="s">
        <v>150</v>
      </c>
      <c r="J2" s="53"/>
      <c r="K2" s="53"/>
      <c r="L2" s="53"/>
      <c r="M2" s="53"/>
    </row>
    <row r="3" spans="1:2085" s="33" customFormat="1" x14ac:dyDescent="0.35">
      <c r="A3" s="275" t="s">
        <v>51</v>
      </c>
      <c r="B3" s="276"/>
      <c r="C3" s="276"/>
      <c r="D3" s="276"/>
      <c r="E3" s="276"/>
      <c r="F3" s="276"/>
      <c r="G3" s="276"/>
      <c r="H3" s="143"/>
      <c r="I3" s="99"/>
      <c r="J3" s="53"/>
      <c r="K3" s="53"/>
      <c r="L3" s="53"/>
      <c r="M3" s="53"/>
    </row>
    <row r="5" spans="1:2085" x14ac:dyDescent="0.35">
      <c r="A5" s="150" t="s">
        <v>1043</v>
      </c>
      <c r="B5" s="151" t="s">
        <v>175</v>
      </c>
      <c r="C5" s="151" t="s">
        <v>176</v>
      </c>
      <c r="D5" s="150"/>
      <c r="E5" s="151">
        <v>1</v>
      </c>
      <c r="F5" s="151">
        <v>1</v>
      </c>
      <c r="G5" s="159" t="s">
        <v>1044</v>
      </c>
      <c r="H5" s="159"/>
      <c r="I5" s="152"/>
      <c r="J5" s="50"/>
      <c r="K5" s="50"/>
      <c r="L5" s="50"/>
      <c r="M5" s="50"/>
    </row>
    <row r="6" spans="1:2085" x14ac:dyDescent="0.35">
      <c r="A6" s="31"/>
      <c r="B6" s="31"/>
      <c r="C6" s="31"/>
      <c r="D6" s="31"/>
      <c r="E6" s="37"/>
      <c r="F6" s="37"/>
      <c r="G6" s="89"/>
      <c r="H6" s="89"/>
      <c r="I6" s="38"/>
      <c r="J6" s="50"/>
      <c r="K6" s="50"/>
      <c r="L6" s="50"/>
      <c r="M6" s="50"/>
    </row>
    <row r="7" spans="1:2085" s="172" customFormat="1" x14ac:dyDescent="0.35">
      <c r="A7" s="178" t="s">
        <v>1067</v>
      </c>
      <c r="B7" s="152" t="s">
        <v>277</v>
      </c>
      <c r="C7" s="152" t="s">
        <v>278</v>
      </c>
      <c r="D7" s="179"/>
      <c r="E7" s="152">
        <v>1</v>
      </c>
      <c r="F7" s="152">
        <v>1</v>
      </c>
      <c r="G7" s="151" t="s">
        <v>778</v>
      </c>
      <c r="H7" s="151"/>
      <c r="I7" s="187" t="s">
        <v>279</v>
      </c>
      <c r="J7" s="171"/>
      <c r="K7" s="171"/>
      <c r="L7" s="171"/>
      <c r="M7" s="171"/>
    </row>
    <row r="8" spans="1:2085" x14ac:dyDescent="0.35">
      <c r="A8" s="178" t="s">
        <v>289</v>
      </c>
      <c r="B8" s="152" t="s">
        <v>290</v>
      </c>
      <c r="C8" s="152" t="s">
        <v>291</v>
      </c>
      <c r="D8" s="185"/>
      <c r="E8" s="186">
        <v>1</v>
      </c>
      <c r="F8" s="186">
        <v>1</v>
      </c>
      <c r="G8" s="152" t="s">
        <v>45</v>
      </c>
      <c r="H8" s="152" t="s">
        <v>975</v>
      </c>
      <c r="I8" s="250"/>
      <c r="J8" s="50"/>
      <c r="K8" s="50"/>
      <c r="L8" s="50"/>
      <c r="M8" s="50"/>
    </row>
    <row r="9" spans="1:2085" x14ac:dyDescent="0.35">
      <c r="E9" s="29"/>
      <c r="F9" s="29"/>
      <c r="G9" s="29"/>
      <c r="H9" s="29"/>
      <c r="I9" s="40"/>
    </row>
    <row r="10" spans="1:2085" x14ac:dyDescent="0.35">
      <c r="E10" s="29"/>
      <c r="F10" s="29"/>
      <c r="G10" s="29"/>
      <c r="H10" s="29"/>
      <c r="I10" s="40"/>
    </row>
    <row r="11" spans="1:2085" s="86" customFormat="1" x14ac:dyDescent="0.35">
      <c r="A11" s="150" t="s">
        <v>1070</v>
      </c>
      <c r="B11" s="185"/>
      <c r="C11" s="152" t="s">
        <v>525</v>
      </c>
      <c r="D11" s="185"/>
      <c r="E11" s="250">
        <v>1</v>
      </c>
      <c r="F11" s="250">
        <v>2</v>
      </c>
      <c r="G11" s="152" t="s">
        <v>778</v>
      </c>
      <c r="H11" s="250"/>
      <c r="I11" s="250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  <c r="DZ11" s="29"/>
      <c r="EA11" s="29"/>
      <c r="EB11" s="29"/>
      <c r="EC11" s="29"/>
      <c r="ED11" s="29"/>
      <c r="EE11" s="29"/>
      <c r="EF11" s="29"/>
      <c r="EG11" s="29"/>
      <c r="EH11" s="29"/>
      <c r="EI11" s="29"/>
      <c r="EJ11" s="29"/>
      <c r="EK11" s="29"/>
      <c r="EL11" s="29"/>
      <c r="EM11" s="29"/>
      <c r="EN11" s="29"/>
      <c r="EO11" s="29"/>
      <c r="EP11" s="29"/>
      <c r="EQ11" s="29"/>
      <c r="ER11" s="29"/>
      <c r="ES11" s="29"/>
      <c r="ET11" s="29"/>
      <c r="EU11" s="29"/>
      <c r="EV11" s="29"/>
      <c r="EW11" s="29"/>
      <c r="EX11" s="29"/>
      <c r="EY11" s="29"/>
      <c r="EZ11" s="29"/>
      <c r="FA11" s="29"/>
      <c r="FB11" s="29"/>
      <c r="FC11" s="29"/>
      <c r="FD11" s="29"/>
      <c r="FE11" s="29"/>
      <c r="FF11" s="29"/>
      <c r="FG11" s="29"/>
      <c r="FH11" s="29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  <c r="GA11" s="29"/>
      <c r="GB11" s="29"/>
      <c r="GC11" s="29"/>
      <c r="GD11" s="29"/>
      <c r="GE11" s="29"/>
      <c r="GF11" s="29"/>
      <c r="GG11" s="29"/>
      <c r="GH11" s="29"/>
      <c r="GI11" s="29"/>
      <c r="GJ11" s="29"/>
      <c r="GK11" s="29"/>
      <c r="GL11" s="29"/>
      <c r="GM11" s="29"/>
      <c r="GN11" s="29"/>
      <c r="GO11" s="29"/>
      <c r="GP11" s="29"/>
      <c r="GQ11" s="29"/>
      <c r="GR11" s="29"/>
      <c r="GS11" s="29"/>
      <c r="GT11" s="29"/>
      <c r="GU11" s="29"/>
      <c r="GV11" s="29"/>
      <c r="GW11" s="29"/>
      <c r="GX11" s="29"/>
      <c r="GY11" s="29"/>
      <c r="GZ11" s="29"/>
      <c r="HA11" s="29"/>
      <c r="HB11" s="29"/>
      <c r="HC11" s="29"/>
      <c r="HD11" s="29"/>
      <c r="HE11" s="29"/>
      <c r="HF11" s="29"/>
      <c r="HG11" s="29"/>
      <c r="HH11" s="29"/>
      <c r="HI11" s="29"/>
      <c r="HJ11" s="29"/>
      <c r="HK11" s="29"/>
      <c r="HL11" s="29"/>
      <c r="HM11" s="29"/>
      <c r="HN11" s="29"/>
      <c r="HO11" s="29"/>
      <c r="HP11" s="29"/>
      <c r="HQ11" s="29"/>
      <c r="HR11" s="29"/>
      <c r="HS11" s="29"/>
      <c r="HT11" s="29"/>
      <c r="HU11" s="29"/>
      <c r="HV11" s="29"/>
      <c r="HW11" s="29"/>
      <c r="HX11" s="29"/>
      <c r="HY11" s="29"/>
      <c r="HZ11" s="29"/>
      <c r="IA11" s="29"/>
      <c r="IB11" s="29"/>
      <c r="IC11" s="29"/>
      <c r="ID11" s="29"/>
      <c r="IE11" s="29"/>
      <c r="IF11" s="29"/>
      <c r="IG11" s="29"/>
      <c r="IH11" s="29"/>
      <c r="II11" s="29"/>
      <c r="IJ11" s="29"/>
      <c r="IK11" s="29"/>
      <c r="IL11" s="29"/>
      <c r="IM11" s="29"/>
      <c r="IN11" s="29"/>
      <c r="IO11" s="29"/>
      <c r="IP11" s="29"/>
      <c r="IQ11" s="29"/>
      <c r="IR11" s="29"/>
      <c r="IS11" s="29"/>
      <c r="IT11" s="29"/>
      <c r="IU11" s="29"/>
      <c r="IV11" s="29"/>
      <c r="IW11" s="29"/>
      <c r="IX11" s="29"/>
      <c r="IY11" s="29"/>
      <c r="IZ11" s="29"/>
      <c r="JA11" s="29"/>
      <c r="JB11" s="29"/>
      <c r="JC11" s="29"/>
      <c r="JD11" s="29"/>
      <c r="JE11" s="29"/>
      <c r="JF11" s="29"/>
      <c r="JG11" s="29"/>
      <c r="JH11" s="29"/>
      <c r="JI11" s="29"/>
      <c r="JJ11" s="29"/>
      <c r="JK11" s="29"/>
      <c r="JL11" s="29"/>
      <c r="JM11" s="29"/>
      <c r="JN11" s="29"/>
      <c r="JO11" s="29"/>
      <c r="JP11" s="29"/>
      <c r="JQ11" s="29"/>
      <c r="JR11" s="29"/>
      <c r="JS11" s="29"/>
      <c r="JT11" s="29"/>
      <c r="JU11" s="29"/>
      <c r="JV11" s="29"/>
      <c r="JW11" s="29"/>
      <c r="JX11" s="29"/>
      <c r="JY11" s="29"/>
      <c r="JZ11" s="29"/>
      <c r="KA11" s="29"/>
      <c r="KB11" s="29"/>
      <c r="KC11" s="29"/>
      <c r="KD11" s="29"/>
      <c r="KE11" s="29"/>
      <c r="KF11" s="29"/>
      <c r="KG11" s="29"/>
      <c r="KH11" s="29"/>
      <c r="KI11" s="29"/>
      <c r="KJ11" s="29"/>
      <c r="KK11" s="29"/>
      <c r="KL11" s="29"/>
      <c r="KM11" s="29"/>
      <c r="KN11" s="29"/>
      <c r="KO11" s="29"/>
      <c r="KP11" s="29"/>
      <c r="KQ11" s="29"/>
      <c r="KR11" s="29"/>
      <c r="KS11" s="29"/>
      <c r="KT11" s="29"/>
      <c r="KU11" s="29"/>
      <c r="KV11" s="29"/>
      <c r="KW11" s="29"/>
      <c r="KX11" s="29"/>
      <c r="KY11" s="29"/>
      <c r="KZ11" s="29"/>
      <c r="LA11" s="29"/>
      <c r="LB11" s="29"/>
      <c r="LC11" s="29"/>
      <c r="LD11" s="29"/>
      <c r="LE11" s="29"/>
      <c r="LF11" s="29"/>
      <c r="LG11" s="29"/>
      <c r="LH11" s="29"/>
      <c r="LI11" s="29"/>
      <c r="LJ11" s="29"/>
      <c r="LK11" s="29"/>
      <c r="LL11" s="29"/>
      <c r="LM11" s="29"/>
      <c r="LN11" s="29"/>
      <c r="LO11" s="29"/>
      <c r="LP11" s="29"/>
      <c r="LQ11" s="29"/>
      <c r="LR11" s="29"/>
      <c r="LS11" s="29"/>
      <c r="LT11" s="29"/>
      <c r="LU11" s="29"/>
      <c r="LV11" s="29"/>
      <c r="LW11" s="29"/>
      <c r="LX11" s="29"/>
      <c r="LY11" s="29"/>
      <c r="LZ11" s="29"/>
      <c r="MA11" s="29"/>
      <c r="MB11" s="29"/>
      <c r="MC11" s="29"/>
      <c r="MD11" s="29"/>
      <c r="ME11" s="29"/>
      <c r="MF11" s="29"/>
      <c r="MG11" s="29"/>
      <c r="MH11" s="29"/>
      <c r="MI11" s="29"/>
      <c r="MJ11" s="29"/>
      <c r="MK11" s="29"/>
      <c r="ML11" s="29"/>
      <c r="MM11" s="29"/>
      <c r="MN11" s="29"/>
      <c r="MO11" s="29"/>
      <c r="MP11" s="29"/>
      <c r="MQ11" s="29"/>
      <c r="MR11" s="29"/>
      <c r="MS11" s="29"/>
      <c r="MT11" s="29"/>
      <c r="MU11" s="29"/>
      <c r="MV11" s="29"/>
      <c r="MW11" s="29"/>
      <c r="MX11" s="29"/>
      <c r="MY11" s="29"/>
      <c r="MZ11" s="29"/>
      <c r="NA11" s="29"/>
      <c r="NB11" s="29"/>
      <c r="NC11" s="29"/>
      <c r="ND11" s="29"/>
      <c r="NE11" s="29"/>
      <c r="NF11" s="29"/>
      <c r="NG11" s="29"/>
      <c r="NH11" s="29"/>
      <c r="NI11" s="29"/>
      <c r="NJ11" s="29"/>
      <c r="NK11" s="29"/>
      <c r="NL11" s="29"/>
      <c r="NM11" s="29"/>
      <c r="NN11" s="29"/>
      <c r="NO11" s="29"/>
      <c r="NP11" s="29"/>
      <c r="NQ11" s="29"/>
      <c r="NR11" s="29"/>
      <c r="NS11" s="29"/>
      <c r="NT11" s="29"/>
      <c r="NU11" s="29"/>
      <c r="NV11" s="29"/>
      <c r="NW11" s="29"/>
      <c r="NX11" s="29"/>
      <c r="NY11" s="29"/>
      <c r="NZ11" s="29"/>
      <c r="OA11" s="29"/>
      <c r="OB11" s="29"/>
      <c r="OC11" s="29"/>
      <c r="OD11" s="29"/>
      <c r="OE11" s="29"/>
      <c r="OF11" s="29"/>
      <c r="OG11" s="29"/>
      <c r="OH11" s="29"/>
      <c r="OI11" s="29"/>
      <c r="OJ11" s="29"/>
      <c r="OK11" s="29"/>
      <c r="OL11" s="29"/>
      <c r="OM11" s="29"/>
      <c r="ON11" s="29"/>
      <c r="OO11" s="29"/>
      <c r="OP11" s="29"/>
      <c r="OQ11" s="29"/>
      <c r="OR11" s="29"/>
      <c r="OS11" s="29"/>
      <c r="OT11" s="29"/>
      <c r="OU11" s="29"/>
      <c r="OV11" s="29"/>
      <c r="OW11" s="29"/>
      <c r="OX11" s="29"/>
      <c r="OY11" s="29"/>
      <c r="OZ11" s="29"/>
      <c r="PA11" s="29"/>
      <c r="PB11" s="29"/>
      <c r="PC11" s="29"/>
      <c r="PD11" s="29"/>
      <c r="PE11" s="29"/>
      <c r="PF11" s="29"/>
      <c r="PG11" s="29"/>
      <c r="PH11" s="29"/>
      <c r="PI11" s="29"/>
      <c r="PJ11" s="29"/>
      <c r="PK11" s="29"/>
      <c r="PL11" s="29"/>
      <c r="PM11" s="29"/>
      <c r="PN11" s="29"/>
      <c r="PO11" s="29"/>
      <c r="PP11" s="29"/>
      <c r="PQ11" s="29"/>
      <c r="PR11" s="29"/>
      <c r="PS11" s="29"/>
      <c r="PT11" s="29"/>
      <c r="PU11" s="29"/>
      <c r="PV11" s="29"/>
      <c r="PW11" s="29"/>
      <c r="PX11" s="29"/>
      <c r="PY11" s="29"/>
      <c r="PZ11" s="29"/>
      <c r="QA11" s="29"/>
      <c r="QB11" s="29"/>
      <c r="QC11" s="29"/>
      <c r="QD11" s="29"/>
      <c r="QE11" s="29"/>
      <c r="QF11" s="29"/>
      <c r="QG11" s="29"/>
      <c r="QH11" s="29"/>
      <c r="QI11" s="29"/>
      <c r="QJ11" s="29"/>
      <c r="QK11" s="29"/>
      <c r="QL11" s="29"/>
      <c r="QM11" s="29"/>
      <c r="QN11" s="29"/>
      <c r="QO11" s="29"/>
      <c r="QP11" s="29"/>
      <c r="QQ11" s="29"/>
      <c r="QR11" s="29"/>
      <c r="QS11" s="29"/>
      <c r="QT11" s="29"/>
      <c r="QU11" s="29"/>
      <c r="QV11" s="29"/>
      <c r="QW11" s="29"/>
      <c r="QX11" s="29"/>
      <c r="QY11" s="29"/>
      <c r="QZ11" s="29"/>
      <c r="RA11" s="29"/>
      <c r="RB11" s="29"/>
      <c r="RC11" s="29"/>
      <c r="RD11" s="29"/>
      <c r="RE11" s="29"/>
      <c r="RF11" s="29"/>
      <c r="RG11" s="29"/>
      <c r="RH11" s="29"/>
      <c r="RI11" s="29"/>
      <c r="RJ11" s="29"/>
      <c r="RK11" s="29"/>
      <c r="RL11" s="29"/>
      <c r="RM11" s="29"/>
      <c r="RN11" s="29"/>
      <c r="RO11" s="29"/>
      <c r="RP11" s="29"/>
      <c r="RQ11" s="29"/>
      <c r="RR11" s="29"/>
      <c r="RS11" s="29"/>
      <c r="RT11" s="29"/>
      <c r="RU11" s="29"/>
      <c r="RV11" s="29"/>
      <c r="RW11" s="29"/>
      <c r="RX11" s="29"/>
      <c r="RY11" s="29"/>
      <c r="RZ11" s="29"/>
      <c r="SA11" s="29"/>
      <c r="SB11" s="29"/>
      <c r="SC11" s="29"/>
      <c r="SD11" s="29"/>
      <c r="SE11" s="29"/>
      <c r="SF11" s="29"/>
      <c r="SG11" s="29"/>
      <c r="SH11" s="29"/>
      <c r="SI11" s="29"/>
      <c r="SJ11" s="29"/>
      <c r="SK11" s="29"/>
      <c r="SL11" s="29"/>
      <c r="SM11" s="29"/>
      <c r="SN11" s="29"/>
      <c r="SO11" s="29"/>
      <c r="SP11" s="29"/>
      <c r="SQ11" s="29"/>
      <c r="SR11" s="29"/>
      <c r="SS11" s="29"/>
      <c r="ST11" s="29"/>
      <c r="SU11" s="29"/>
      <c r="SV11" s="29"/>
      <c r="SW11" s="29"/>
      <c r="SX11" s="29"/>
      <c r="SY11" s="29"/>
      <c r="SZ11" s="29"/>
      <c r="TA11" s="29"/>
      <c r="TB11" s="29"/>
      <c r="TC11" s="29"/>
      <c r="TD11" s="29"/>
      <c r="TE11" s="29"/>
      <c r="TF11" s="29"/>
      <c r="TG11" s="29"/>
      <c r="TH11" s="29"/>
      <c r="TI11" s="29"/>
      <c r="TJ11" s="29"/>
      <c r="TK11" s="29"/>
      <c r="TL11" s="29"/>
      <c r="TM11" s="29"/>
      <c r="TN11" s="29"/>
      <c r="TO11" s="29"/>
      <c r="TP11" s="29"/>
      <c r="TQ11" s="29"/>
      <c r="TR11" s="29"/>
      <c r="TS11" s="29"/>
      <c r="TT11" s="29"/>
      <c r="TU11" s="29"/>
      <c r="TV11" s="29"/>
      <c r="TW11" s="29"/>
      <c r="TX11" s="29"/>
      <c r="TY11" s="29"/>
      <c r="TZ11" s="29"/>
      <c r="UA11" s="29"/>
      <c r="UB11" s="29"/>
      <c r="UC11" s="29"/>
      <c r="UD11" s="29"/>
      <c r="UE11" s="29"/>
      <c r="UF11" s="29"/>
      <c r="UG11" s="29"/>
      <c r="UH11" s="29"/>
      <c r="UI11" s="29"/>
      <c r="UJ11" s="29"/>
      <c r="UK11" s="29"/>
      <c r="UL11" s="29"/>
      <c r="UM11" s="29"/>
      <c r="UN11" s="29"/>
      <c r="UO11" s="29"/>
      <c r="UP11" s="29"/>
      <c r="UQ11" s="29"/>
      <c r="UR11" s="29"/>
      <c r="US11" s="29"/>
      <c r="UT11" s="29"/>
      <c r="UU11" s="29"/>
      <c r="UV11" s="29"/>
      <c r="UW11" s="29"/>
      <c r="UX11" s="29"/>
      <c r="UY11" s="29"/>
      <c r="UZ11" s="29"/>
      <c r="VA11" s="29"/>
      <c r="VB11" s="29"/>
      <c r="VC11" s="29"/>
      <c r="VD11" s="29"/>
      <c r="VE11" s="29"/>
      <c r="VF11" s="29"/>
      <c r="VG11" s="29"/>
      <c r="VH11" s="29"/>
      <c r="VI11" s="29"/>
      <c r="VJ11" s="29"/>
      <c r="VK11" s="29"/>
      <c r="VL11" s="29"/>
      <c r="VM11" s="29"/>
      <c r="VN11" s="29"/>
      <c r="VO11" s="29"/>
      <c r="VP11" s="29"/>
      <c r="VQ11" s="29"/>
      <c r="VR11" s="29"/>
      <c r="VS11" s="29"/>
      <c r="VT11" s="29"/>
      <c r="VU11" s="29"/>
      <c r="VV11" s="29"/>
      <c r="VW11" s="29"/>
      <c r="VX11" s="29"/>
      <c r="VY11" s="29"/>
      <c r="VZ11" s="29"/>
      <c r="WA11" s="29"/>
      <c r="WB11" s="29"/>
      <c r="WC11" s="29"/>
      <c r="WD11" s="29"/>
      <c r="WE11" s="29"/>
      <c r="WF11" s="29"/>
      <c r="WG11" s="29"/>
      <c r="WH11" s="29"/>
      <c r="WI11" s="29"/>
      <c r="WJ11" s="29"/>
      <c r="WK11" s="29"/>
      <c r="WL11" s="29"/>
      <c r="WM11" s="29"/>
      <c r="WN11" s="29"/>
      <c r="WO11" s="29"/>
      <c r="WP11" s="29"/>
      <c r="WQ11" s="29"/>
      <c r="WR11" s="29"/>
      <c r="WS11" s="29"/>
      <c r="WT11" s="29"/>
      <c r="WU11" s="29"/>
      <c r="WV11" s="29"/>
      <c r="WW11" s="29"/>
      <c r="WX11" s="29"/>
      <c r="WY11" s="29"/>
      <c r="WZ11" s="29"/>
      <c r="XA11" s="29"/>
      <c r="XB11" s="29"/>
      <c r="XC11" s="29"/>
      <c r="XD11" s="29"/>
      <c r="XE11" s="29"/>
      <c r="XF11" s="29"/>
      <c r="XG11" s="29"/>
      <c r="XH11" s="29"/>
      <c r="XI11" s="29"/>
      <c r="XJ11" s="29"/>
      <c r="XK11" s="29"/>
      <c r="XL11" s="29"/>
      <c r="XM11" s="29"/>
      <c r="XN11" s="29"/>
      <c r="XO11" s="29"/>
      <c r="XP11" s="29"/>
      <c r="XQ11" s="29"/>
      <c r="XR11" s="29"/>
      <c r="XS11" s="29"/>
      <c r="XT11" s="29"/>
      <c r="XU11" s="29"/>
      <c r="XV11" s="29"/>
      <c r="XW11" s="29"/>
      <c r="XX11" s="29"/>
      <c r="XY11" s="29"/>
      <c r="XZ11" s="29"/>
      <c r="YA11" s="29"/>
      <c r="YB11" s="29"/>
      <c r="YC11" s="29"/>
      <c r="YD11" s="29"/>
      <c r="YE11" s="29"/>
      <c r="YF11" s="29"/>
      <c r="YG11" s="29"/>
      <c r="YH11" s="29"/>
      <c r="YI11" s="29"/>
      <c r="YJ11" s="29"/>
      <c r="YK11" s="29"/>
      <c r="YL11" s="29"/>
      <c r="YM11" s="29"/>
      <c r="YN11" s="29"/>
      <c r="YO11" s="29"/>
      <c r="YP11" s="29"/>
      <c r="YQ11" s="29"/>
      <c r="YR11" s="29"/>
      <c r="YS11" s="29"/>
      <c r="YT11" s="29"/>
      <c r="YU11" s="29"/>
      <c r="YV11" s="29"/>
      <c r="YW11" s="29"/>
      <c r="YX11" s="29"/>
      <c r="YY11" s="29"/>
      <c r="YZ11" s="29"/>
      <c r="ZA11" s="29"/>
      <c r="ZB11" s="29"/>
      <c r="ZC11" s="29"/>
      <c r="ZD11" s="29"/>
      <c r="ZE11" s="29"/>
      <c r="ZF11" s="29"/>
      <c r="ZG11" s="29"/>
      <c r="ZH11" s="29"/>
      <c r="ZI11" s="29"/>
      <c r="ZJ11" s="29"/>
      <c r="ZK11" s="29"/>
      <c r="ZL11" s="29"/>
      <c r="ZM11" s="29"/>
      <c r="ZN11" s="29"/>
      <c r="ZO11" s="29"/>
      <c r="ZP11" s="29"/>
      <c r="ZQ11" s="29"/>
      <c r="ZR11" s="29"/>
      <c r="ZS11" s="29"/>
      <c r="ZT11" s="29"/>
      <c r="ZU11" s="29"/>
      <c r="ZV11" s="29"/>
      <c r="ZW11" s="29"/>
      <c r="ZX11" s="29"/>
      <c r="ZY11" s="29"/>
      <c r="ZZ11" s="29"/>
      <c r="AAA11" s="29"/>
      <c r="AAB11" s="29"/>
      <c r="AAC11" s="29"/>
      <c r="AAD11" s="29"/>
      <c r="AAE11" s="29"/>
      <c r="AAF11" s="29"/>
      <c r="AAG11" s="29"/>
      <c r="AAH11" s="29"/>
      <c r="AAI11" s="29"/>
      <c r="AAJ11" s="29"/>
      <c r="AAK11" s="29"/>
      <c r="AAL11" s="29"/>
      <c r="AAM11" s="29"/>
      <c r="AAN11" s="29"/>
      <c r="AAO11" s="29"/>
      <c r="AAP11" s="29"/>
      <c r="AAQ11" s="29"/>
      <c r="AAR11" s="29"/>
      <c r="AAS11" s="29"/>
      <c r="AAT11" s="29"/>
      <c r="AAU11" s="29"/>
      <c r="AAV11" s="29"/>
      <c r="AAW11" s="29"/>
      <c r="AAX11" s="29"/>
      <c r="AAY11" s="29"/>
      <c r="AAZ11" s="29"/>
      <c r="ABA11" s="29"/>
      <c r="ABB11" s="29"/>
      <c r="ABC11" s="29"/>
      <c r="ABD11" s="29"/>
      <c r="ABE11" s="29"/>
      <c r="ABF11" s="29"/>
      <c r="ABG11" s="29"/>
      <c r="ABH11" s="29"/>
      <c r="ABI11" s="29"/>
      <c r="ABJ11" s="29"/>
      <c r="ABK11" s="29"/>
      <c r="ABL11" s="29"/>
      <c r="ABM11" s="29"/>
      <c r="ABN11" s="29"/>
      <c r="ABO11" s="29"/>
      <c r="ABP11" s="29"/>
      <c r="ABQ11" s="29"/>
      <c r="ABR11" s="29"/>
      <c r="ABS11" s="29"/>
      <c r="ABT11" s="29"/>
      <c r="ABU11" s="29"/>
      <c r="ABV11" s="29"/>
      <c r="ABW11" s="29"/>
      <c r="ABX11" s="29"/>
      <c r="ABY11" s="29"/>
      <c r="ABZ11" s="29"/>
      <c r="ACA11" s="29"/>
      <c r="ACB11" s="29"/>
      <c r="ACC11" s="29"/>
      <c r="ACD11" s="29"/>
      <c r="ACE11" s="29"/>
      <c r="ACF11" s="29"/>
      <c r="ACG11" s="29"/>
      <c r="ACH11" s="29"/>
      <c r="ACI11" s="29"/>
      <c r="ACJ11" s="29"/>
      <c r="ACK11" s="29"/>
      <c r="ACL11" s="29"/>
      <c r="ACM11" s="29"/>
      <c r="ACN11" s="29"/>
      <c r="ACO11" s="29"/>
      <c r="ACP11" s="29"/>
      <c r="ACQ11" s="29"/>
      <c r="ACR11" s="29"/>
      <c r="ACS11" s="29"/>
      <c r="ACT11" s="29"/>
      <c r="ACU11" s="29"/>
      <c r="ACV11" s="29"/>
      <c r="ACW11" s="29"/>
      <c r="ACX11" s="29"/>
      <c r="ACY11" s="29"/>
      <c r="ACZ11" s="29"/>
      <c r="ADA11" s="29"/>
      <c r="ADB11" s="29"/>
      <c r="ADC11" s="29"/>
      <c r="ADD11" s="29"/>
      <c r="ADE11" s="29"/>
      <c r="ADF11" s="29"/>
      <c r="ADG11" s="29"/>
      <c r="ADH11" s="29"/>
      <c r="ADI11" s="29"/>
      <c r="ADJ11" s="29"/>
      <c r="ADK11" s="29"/>
      <c r="ADL11" s="29"/>
      <c r="ADM11" s="29"/>
      <c r="ADN11" s="29"/>
      <c r="ADO11" s="29"/>
      <c r="ADP11" s="29"/>
      <c r="ADQ11" s="29"/>
      <c r="ADR11" s="29"/>
      <c r="ADS11" s="29"/>
      <c r="ADT11" s="29"/>
      <c r="ADU11" s="29"/>
      <c r="ADV11" s="29"/>
      <c r="ADW11" s="29"/>
      <c r="ADX11" s="29"/>
      <c r="ADY11" s="29"/>
      <c r="ADZ11" s="29"/>
      <c r="AEA11" s="29"/>
      <c r="AEB11" s="29"/>
      <c r="AEC11" s="29"/>
      <c r="AED11" s="29"/>
      <c r="AEE11" s="29"/>
      <c r="AEF11" s="29"/>
      <c r="AEG11" s="29"/>
      <c r="AEH11" s="29"/>
      <c r="AEI11" s="29"/>
      <c r="AEJ11" s="29"/>
      <c r="AEK11" s="29"/>
      <c r="AEL11" s="29"/>
      <c r="AEM11" s="29"/>
      <c r="AEN11" s="29"/>
      <c r="AEO11" s="29"/>
      <c r="AEP11" s="29"/>
      <c r="AEQ11" s="29"/>
      <c r="AER11" s="29"/>
      <c r="AES11" s="29"/>
      <c r="AET11" s="29"/>
      <c r="AEU11" s="29"/>
      <c r="AEV11" s="29"/>
      <c r="AEW11" s="29"/>
      <c r="AEX11" s="29"/>
      <c r="AEY11" s="29"/>
      <c r="AEZ11" s="29"/>
      <c r="AFA11" s="29"/>
      <c r="AFB11" s="29"/>
      <c r="AFC11" s="29"/>
      <c r="AFD11" s="29"/>
      <c r="AFE11" s="29"/>
      <c r="AFF11" s="29"/>
      <c r="AFG11" s="29"/>
      <c r="AFH11" s="29"/>
      <c r="AFI11" s="29"/>
      <c r="AFJ11" s="29"/>
      <c r="AFK11" s="29"/>
      <c r="AFL11" s="29"/>
      <c r="AFM11" s="29"/>
      <c r="AFN11" s="29"/>
      <c r="AFO11" s="29"/>
      <c r="AFP11" s="29"/>
      <c r="AFQ11" s="29"/>
      <c r="AFR11" s="29"/>
      <c r="AFS11" s="29"/>
      <c r="AFT11" s="29"/>
      <c r="AFU11" s="29"/>
      <c r="AFV11" s="29"/>
      <c r="AFW11" s="29"/>
      <c r="AFX11" s="29"/>
      <c r="AFY11" s="29"/>
      <c r="AFZ11" s="29"/>
      <c r="AGA11" s="29"/>
      <c r="AGB11" s="29"/>
      <c r="AGC11" s="29"/>
      <c r="AGD11" s="29"/>
      <c r="AGE11" s="29"/>
      <c r="AGF11" s="29"/>
      <c r="AGG11" s="29"/>
      <c r="AGH11" s="29"/>
      <c r="AGI11" s="29"/>
      <c r="AGJ11" s="29"/>
      <c r="AGK11" s="29"/>
      <c r="AGL11" s="29"/>
      <c r="AGM11" s="29"/>
      <c r="AGN11" s="29"/>
      <c r="AGO11" s="29"/>
      <c r="AGP11" s="29"/>
      <c r="AGQ11" s="29"/>
      <c r="AGR11" s="29"/>
      <c r="AGS11" s="29"/>
      <c r="AGT11" s="29"/>
      <c r="AGU11" s="29"/>
      <c r="AGV11" s="29"/>
      <c r="AGW11" s="29"/>
      <c r="AGX11" s="29"/>
      <c r="AGY11" s="29"/>
      <c r="AGZ11" s="29"/>
      <c r="AHA11" s="29"/>
      <c r="AHB11" s="29"/>
      <c r="AHC11" s="29"/>
      <c r="AHD11" s="29"/>
      <c r="AHE11" s="29"/>
      <c r="AHF11" s="29"/>
      <c r="AHG11" s="29"/>
      <c r="AHH11" s="29"/>
      <c r="AHI11" s="29"/>
      <c r="AHJ11" s="29"/>
      <c r="AHK11" s="29"/>
      <c r="AHL11" s="29"/>
      <c r="AHM11" s="29"/>
      <c r="AHN11" s="29"/>
      <c r="AHO11" s="29"/>
      <c r="AHP11" s="29"/>
      <c r="AHQ11" s="29"/>
      <c r="AHR11" s="29"/>
      <c r="AHS11" s="29"/>
      <c r="AHT11" s="29"/>
      <c r="AHU11" s="29"/>
      <c r="AHV11" s="29"/>
      <c r="AHW11" s="29"/>
      <c r="AHX11" s="29"/>
      <c r="AHY11" s="29"/>
      <c r="AHZ11" s="29"/>
      <c r="AIA11" s="29"/>
      <c r="AIB11" s="29"/>
      <c r="AIC11" s="29"/>
      <c r="AID11" s="29"/>
      <c r="AIE11" s="29"/>
      <c r="AIF11" s="29"/>
      <c r="AIG11" s="29"/>
      <c r="AIH11" s="29"/>
      <c r="AII11" s="29"/>
      <c r="AIJ11" s="29"/>
      <c r="AIK11" s="29"/>
      <c r="AIL11" s="29"/>
      <c r="AIM11" s="29"/>
      <c r="AIN11" s="29"/>
      <c r="AIO11" s="29"/>
      <c r="AIP11" s="29"/>
      <c r="AIQ11" s="29"/>
      <c r="AIR11" s="29"/>
      <c r="AIS11" s="29"/>
      <c r="AIT11" s="29"/>
      <c r="AIU11" s="29"/>
      <c r="AIV11" s="29"/>
      <c r="AIW11" s="29"/>
      <c r="AIX11" s="29"/>
      <c r="AIY11" s="29"/>
      <c r="AIZ11" s="29"/>
      <c r="AJA11" s="29"/>
      <c r="AJB11" s="29"/>
      <c r="AJC11" s="29"/>
      <c r="AJD11" s="29"/>
      <c r="AJE11" s="29"/>
      <c r="AJF11" s="29"/>
      <c r="AJG11" s="29"/>
      <c r="AJH11" s="29"/>
      <c r="AJI11" s="29"/>
      <c r="AJJ11" s="29"/>
      <c r="AJK11" s="29"/>
      <c r="AJL11" s="29"/>
      <c r="AJM11" s="29"/>
      <c r="AJN11" s="29"/>
      <c r="AJO11" s="29"/>
      <c r="AJP11" s="29"/>
      <c r="AJQ11" s="29"/>
      <c r="AJR11" s="29"/>
      <c r="AJS11" s="29"/>
      <c r="AJT11" s="29"/>
      <c r="AJU11" s="29"/>
      <c r="AJV11" s="29"/>
      <c r="AJW11" s="29"/>
      <c r="AJX11" s="29"/>
      <c r="AJY11" s="29"/>
      <c r="AJZ11" s="29"/>
      <c r="AKA11" s="29"/>
      <c r="AKB11" s="29"/>
      <c r="AKC11" s="29"/>
      <c r="AKD11" s="29"/>
      <c r="AKE11" s="29"/>
      <c r="AKF11" s="29"/>
      <c r="AKG11" s="29"/>
      <c r="AKH11" s="29"/>
      <c r="AKI11" s="29"/>
      <c r="AKJ11" s="29"/>
      <c r="AKK11" s="29"/>
      <c r="AKL11" s="29"/>
      <c r="AKM11" s="29"/>
      <c r="AKN11" s="29"/>
      <c r="AKO11" s="29"/>
      <c r="AKP11" s="29"/>
      <c r="AKQ11" s="29"/>
      <c r="AKR11" s="29"/>
      <c r="AKS11" s="29"/>
      <c r="AKT11" s="29"/>
      <c r="AKU11" s="29"/>
      <c r="AKV11" s="29"/>
      <c r="AKW11" s="29"/>
      <c r="AKX11" s="29"/>
      <c r="AKY11" s="29"/>
      <c r="AKZ11" s="29"/>
      <c r="ALA11" s="29"/>
      <c r="ALB11" s="29"/>
      <c r="ALC11" s="29"/>
      <c r="ALD11" s="29"/>
      <c r="ALE11" s="29"/>
      <c r="ALF11" s="29"/>
      <c r="ALG11" s="29"/>
      <c r="ALH11" s="29"/>
      <c r="ALI11" s="29"/>
      <c r="ALJ11" s="29"/>
      <c r="ALK11" s="29"/>
      <c r="ALL11" s="29"/>
      <c r="ALM11" s="29"/>
      <c r="ALN11" s="29"/>
      <c r="ALO11" s="29"/>
      <c r="ALP11" s="29"/>
      <c r="ALQ11" s="29"/>
      <c r="ALR11" s="29"/>
      <c r="ALS11" s="29"/>
      <c r="ALT11" s="29"/>
      <c r="ALU11" s="29"/>
      <c r="ALV11" s="29"/>
      <c r="ALW11" s="29"/>
      <c r="ALX11" s="29"/>
      <c r="ALY11" s="29"/>
      <c r="ALZ11" s="29"/>
      <c r="AMA11" s="29"/>
      <c r="AMB11" s="29"/>
      <c r="AMC11" s="29"/>
      <c r="AMD11" s="29"/>
      <c r="AME11" s="29"/>
      <c r="AMF11" s="29"/>
      <c r="AMG11" s="29"/>
      <c r="AMH11" s="29"/>
      <c r="AMI11" s="29"/>
      <c r="AMJ11" s="29"/>
      <c r="AMK11" s="29"/>
      <c r="AML11" s="29"/>
      <c r="AMM11" s="29"/>
      <c r="AMN11" s="29"/>
      <c r="AMO11" s="29"/>
      <c r="AMP11" s="29"/>
      <c r="AMQ11" s="29"/>
      <c r="AMR11" s="29"/>
      <c r="AMS11" s="29"/>
      <c r="AMT11" s="29"/>
      <c r="AMU11" s="29"/>
      <c r="AMV11" s="29"/>
      <c r="AMW11" s="29"/>
      <c r="AMX11" s="29"/>
      <c r="AMY11" s="29"/>
      <c r="AMZ11" s="29"/>
      <c r="ANA11" s="29"/>
      <c r="ANB11" s="29"/>
      <c r="ANC11" s="29"/>
      <c r="AND11" s="29"/>
      <c r="ANE11" s="29"/>
      <c r="ANF11" s="29"/>
      <c r="ANG11" s="29"/>
      <c r="ANH11" s="29"/>
      <c r="ANI11" s="29"/>
      <c r="ANJ11" s="29"/>
      <c r="ANK11" s="29"/>
      <c r="ANL11" s="29"/>
      <c r="ANM11" s="29"/>
      <c r="ANN11" s="29"/>
      <c r="ANO11" s="29"/>
      <c r="ANP11" s="29"/>
      <c r="ANQ11" s="29"/>
      <c r="ANR11" s="29"/>
      <c r="ANS11" s="29"/>
      <c r="ANT11" s="29"/>
      <c r="ANU11" s="29"/>
      <c r="ANV11" s="29"/>
      <c r="ANW11" s="29"/>
      <c r="ANX11" s="29"/>
      <c r="ANY11" s="29"/>
      <c r="ANZ11" s="29"/>
      <c r="AOA11" s="29"/>
      <c r="AOB11" s="29"/>
      <c r="AOC11" s="29"/>
      <c r="AOD11" s="29"/>
      <c r="AOE11" s="29"/>
      <c r="AOF11" s="29"/>
      <c r="AOG11" s="29"/>
      <c r="AOH11" s="29"/>
      <c r="AOI11" s="29"/>
      <c r="AOJ11" s="29"/>
      <c r="AOK11" s="29"/>
      <c r="AOL11" s="29"/>
      <c r="AOM11" s="29"/>
      <c r="AON11" s="29"/>
      <c r="AOO11" s="29"/>
      <c r="AOP11" s="29"/>
      <c r="AOQ11" s="29"/>
      <c r="AOR11" s="29"/>
      <c r="AOS11" s="29"/>
      <c r="AOT11" s="29"/>
      <c r="AOU11" s="29"/>
      <c r="AOV11" s="29"/>
      <c r="AOW11" s="29"/>
      <c r="AOX11" s="29"/>
      <c r="AOY11" s="29"/>
      <c r="AOZ11" s="29"/>
      <c r="APA11" s="29"/>
      <c r="APB11" s="29"/>
      <c r="APC11" s="29"/>
      <c r="APD11" s="29"/>
      <c r="APE11" s="29"/>
      <c r="APF11" s="29"/>
      <c r="APG11" s="29"/>
      <c r="APH11" s="29"/>
      <c r="API11" s="29"/>
      <c r="APJ11" s="29"/>
      <c r="APK11" s="29"/>
      <c r="APL11" s="29"/>
      <c r="APM11" s="29"/>
      <c r="APN11" s="29"/>
      <c r="APO11" s="29"/>
      <c r="APP11" s="29"/>
      <c r="APQ11" s="29"/>
      <c r="APR11" s="29"/>
      <c r="APS11" s="29"/>
      <c r="APT11" s="29"/>
      <c r="APU11" s="29"/>
      <c r="APV11" s="29"/>
      <c r="APW11" s="29"/>
      <c r="APX11" s="29"/>
      <c r="APY11" s="29"/>
      <c r="APZ11" s="29"/>
      <c r="AQA11" s="29"/>
      <c r="AQB11" s="29"/>
      <c r="AQC11" s="29"/>
      <c r="AQD11" s="29"/>
      <c r="AQE11" s="29"/>
      <c r="AQF11" s="29"/>
      <c r="AQG11" s="29"/>
      <c r="AQH11" s="29"/>
      <c r="AQI11" s="29"/>
      <c r="AQJ11" s="29"/>
      <c r="AQK11" s="29"/>
      <c r="AQL11" s="29"/>
      <c r="AQM11" s="29"/>
      <c r="AQN11" s="29"/>
      <c r="AQO11" s="29"/>
      <c r="AQP11" s="29"/>
      <c r="AQQ11" s="29"/>
      <c r="AQR11" s="29"/>
      <c r="AQS11" s="29"/>
      <c r="AQT11" s="29"/>
      <c r="AQU11" s="29"/>
      <c r="AQV11" s="29"/>
      <c r="AQW11" s="29"/>
      <c r="AQX11" s="29"/>
      <c r="AQY11" s="29"/>
      <c r="AQZ11" s="29"/>
      <c r="ARA11" s="29"/>
      <c r="ARB11" s="29"/>
      <c r="ARC11" s="29"/>
      <c r="ARD11" s="29"/>
      <c r="ARE11" s="29"/>
      <c r="ARF11" s="29"/>
      <c r="ARG11" s="29"/>
      <c r="ARH11" s="29"/>
      <c r="ARI11" s="29"/>
      <c r="ARJ11" s="29"/>
      <c r="ARK11" s="29"/>
      <c r="ARL11" s="29"/>
      <c r="ARM11" s="29"/>
      <c r="ARN11" s="29"/>
      <c r="ARO11" s="29"/>
      <c r="ARP11" s="29"/>
      <c r="ARQ11" s="29"/>
      <c r="ARR11" s="29"/>
      <c r="ARS11" s="29"/>
      <c r="ART11" s="29"/>
      <c r="ARU11" s="29"/>
      <c r="ARV11" s="29"/>
      <c r="ARW11" s="29"/>
      <c r="ARX11" s="29"/>
      <c r="ARY11" s="29"/>
      <c r="ARZ11" s="29"/>
      <c r="ASA11" s="29"/>
      <c r="ASB11" s="29"/>
      <c r="ASC11" s="29"/>
      <c r="ASD11" s="29"/>
      <c r="ASE11" s="29"/>
      <c r="ASF11" s="29"/>
      <c r="ASG11" s="29"/>
      <c r="ASH11" s="29"/>
      <c r="ASI11" s="29"/>
      <c r="ASJ11" s="29"/>
      <c r="ASK11" s="29"/>
      <c r="ASL11" s="29"/>
      <c r="ASM11" s="29"/>
      <c r="ASN11" s="29"/>
      <c r="ASO11" s="29"/>
      <c r="ASP11" s="29"/>
      <c r="ASQ11" s="29"/>
      <c r="ASR11" s="29"/>
      <c r="ASS11" s="29"/>
      <c r="AST11" s="29"/>
      <c r="ASU11" s="29"/>
      <c r="ASV11" s="29"/>
      <c r="ASW11" s="29"/>
      <c r="ASX11" s="29"/>
      <c r="ASY11" s="29"/>
      <c r="ASZ11" s="29"/>
      <c r="ATA11" s="29"/>
      <c r="ATB11" s="29"/>
      <c r="ATC11" s="29"/>
      <c r="ATD11" s="29"/>
      <c r="ATE11" s="29"/>
      <c r="ATF11" s="29"/>
      <c r="ATG11" s="29"/>
      <c r="ATH11" s="29"/>
      <c r="ATI11" s="29"/>
      <c r="ATJ11" s="29"/>
      <c r="ATK11" s="29"/>
      <c r="ATL11" s="29"/>
      <c r="ATM11" s="29"/>
      <c r="ATN11" s="29"/>
      <c r="ATO11" s="29"/>
      <c r="ATP11" s="29"/>
      <c r="ATQ11" s="29"/>
      <c r="ATR11" s="29"/>
      <c r="ATS11" s="29"/>
      <c r="ATT11" s="29"/>
      <c r="ATU11" s="29"/>
      <c r="ATV11" s="29"/>
      <c r="ATW11" s="29"/>
      <c r="ATX11" s="29"/>
      <c r="ATY11" s="29"/>
      <c r="ATZ11" s="29"/>
      <c r="AUA11" s="29"/>
      <c r="AUB11" s="29"/>
      <c r="AUC11" s="29"/>
      <c r="AUD11" s="29"/>
      <c r="AUE11" s="29"/>
      <c r="AUF11" s="29"/>
      <c r="AUG11" s="29"/>
      <c r="AUH11" s="29"/>
      <c r="AUI11" s="29"/>
      <c r="AUJ11" s="29"/>
      <c r="AUK11" s="29"/>
      <c r="AUL11" s="29"/>
      <c r="AUM11" s="29"/>
      <c r="AUN11" s="29"/>
      <c r="AUO11" s="29"/>
      <c r="AUP11" s="29"/>
      <c r="AUQ11" s="29"/>
      <c r="AUR11" s="29"/>
      <c r="AUS11" s="29"/>
      <c r="AUT11" s="29"/>
      <c r="AUU11" s="29"/>
      <c r="AUV11" s="29"/>
      <c r="AUW11" s="29"/>
      <c r="AUX11" s="29"/>
      <c r="AUY11" s="29"/>
      <c r="AUZ11" s="29"/>
      <c r="AVA11" s="29"/>
      <c r="AVB11" s="29"/>
      <c r="AVC11" s="29"/>
      <c r="AVD11" s="29"/>
      <c r="AVE11" s="29"/>
      <c r="AVF11" s="29"/>
      <c r="AVG11" s="29"/>
      <c r="AVH11" s="29"/>
      <c r="AVI11" s="29"/>
      <c r="AVJ11" s="29"/>
      <c r="AVK11" s="29"/>
      <c r="AVL11" s="29"/>
      <c r="AVM11" s="29"/>
      <c r="AVN11" s="29"/>
      <c r="AVO11" s="29"/>
      <c r="AVP11" s="29"/>
      <c r="AVQ11" s="29"/>
      <c r="AVR11" s="29"/>
      <c r="AVS11" s="29"/>
      <c r="AVT11" s="29"/>
      <c r="AVU11" s="29"/>
      <c r="AVV11" s="29"/>
      <c r="AVW11" s="29"/>
      <c r="AVX11" s="29"/>
      <c r="AVY11" s="29"/>
      <c r="AVZ11" s="29"/>
      <c r="AWA11" s="29"/>
      <c r="AWB11" s="29"/>
      <c r="AWC11" s="29"/>
      <c r="AWD11" s="29"/>
      <c r="AWE11" s="29"/>
      <c r="AWF11" s="29"/>
      <c r="AWG11" s="29"/>
      <c r="AWH11" s="29"/>
      <c r="AWI11" s="29"/>
      <c r="AWJ11" s="29"/>
      <c r="AWK11" s="29"/>
      <c r="AWL11" s="29"/>
      <c r="AWM11" s="29"/>
      <c r="AWN11" s="29"/>
      <c r="AWO11" s="29"/>
      <c r="AWP11" s="29"/>
      <c r="AWQ11" s="29"/>
      <c r="AWR11" s="29"/>
      <c r="AWS11" s="29"/>
      <c r="AWT11" s="29"/>
      <c r="AWU11" s="29"/>
      <c r="AWV11" s="29"/>
      <c r="AWW11" s="29"/>
      <c r="AWX11" s="29"/>
      <c r="AWY11" s="29"/>
      <c r="AWZ11" s="29"/>
      <c r="AXA11" s="29"/>
      <c r="AXB11" s="29"/>
      <c r="AXC11" s="29"/>
      <c r="AXD11" s="29"/>
      <c r="AXE11" s="29"/>
      <c r="AXF11" s="29"/>
      <c r="AXG11" s="29"/>
      <c r="AXH11" s="29"/>
      <c r="AXI11" s="29"/>
      <c r="AXJ11" s="29"/>
      <c r="AXK11" s="29"/>
      <c r="AXL11" s="29"/>
      <c r="AXM11" s="29"/>
      <c r="AXN11" s="29"/>
      <c r="AXO11" s="29"/>
      <c r="AXP11" s="29"/>
      <c r="AXQ11" s="29"/>
      <c r="AXR11" s="29"/>
      <c r="AXS11" s="29"/>
      <c r="AXT11" s="29"/>
      <c r="AXU11" s="29"/>
      <c r="AXV11" s="29"/>
      <c r="AXW11" s="29"/>
      <c r="AXX11" s="29"/>
      <c r="AXY11" s="29"/>
      <c r="AXZ11" s="29"/>
      <c r="AYA11" s="29"/>
      <c r="AYB11" s="29"/>
      <c r="AYC11" s="29"/>
      <c r="AYD11" s="29"/>
      <c r="AYE11" s="29"/>
      <c r="AYF11" s="29"/>
      <c r="AYG11" s="29"/>
      <c r="AYH11" s="29"/>
      <c r="AYI11" s="29"/>
      <c r="AYJ11" s="29"/>
      <c r="AYK11" s="29"/>
      <c r="AYL11" s="29"/>
      <c r="AYM11" s="29"/>
      <c r="AYN11" s="29"/>
      <c r="AYO11" s="29"/>
      <c r="AYP11" s="29"/>
      <c r="AYQ11" s="29"/>
      <c r="AYR11" s="29"/>
      <c r="AYS11" s="29"/>
      <c r="AYT11" s="29"/>
      <c r="AYU11" s="29"/>
      <c r="AYV11" s="29"/>
      <c r="AYW11" s="29"/>
      <c r="AYX11" s="29"/>
      <c r="AYY11" s="29"/>
      <c r="AYZ11" s="29"/>
      <c r="AZA11" s="29"/>
      <c r="AZB11" s="29"/>
      <c r="AZC11" s="29"/>
      <c r="AZD11" s="29"/>
      <c r="AZE11" s="29"/>
      <c r="AZF11" s="29"/>
      <c r="AZG11" s="29"/>
      <c r="AZH11" s="29"/>
      <c r="AZI11" s="29"/>
      <c r="AZJ11" s="29"/>
      <c r="AZK11" s="29"/>
      <c r="AZL11" s="29"/>
      <c r="AZM11" s="29"/>
      <c r="AZN11" s="29"/>
      <c r="AZO11" s="29"/>
      <c r="AZP11" s="29"/>
      <c r="AZQ11" s="29"/>
      <c r="AZR11" s="29"/>
      <c r="AZS11" s="29"/>
      <c r="AZT11" s="29"/>
      <c r="AZU11" s="29"/>
      <c r="AZV11" s="29"/>
      <c r="AZW11" s="29"/>
      <c r="AZX11" s="29"/>
      <c r="AZY11" s="29"/>
      <c r="AZZ11" s="29"/>
      <c r="BAA11" s="29"/>
      <c r="BAB11" s="29"/>
      <c r="BAC11" s="29"/>
      <c r="BAD11" s="29"/>
      <c r="BAE11" s="29"/>
      <c r="BAF11" s="29"/>
      <c r="BAG11" s="29"/>
      <c r="BAH11" s="29"/>
      <c r="BAI11" s="29"/>
      <c r="BAJ11" s="29"/>
      <c r="BAK11" s="29"/>
      <c r="BAL11" s="29"/>
      <c r="BAM11" s="29"/>
      <c r="BAN11" s="29"/>
      <c r="BAO11" s="29"/>
      <c r="BAP11" s="29"/>
      <c r="BAQ11" s="29"/>
      <c r="BAR11" s="29"/>
      <c r="BAS11" s="29"/>
      <c r="BAT11" s="29"/>
      <c r="BAU11" s="29"/>
      <c r="BAV11" s="29"/>
      <c r="BAW11" s="29"/>
      <c r="BAX11" s="29"/>
      <c r="BAY11" s="29"/>
      <c r="BAZ11" s="29"/>
      <c r="BBA11" s="29"/>
      <c r="BBB11" s="29"/>
      <c r="BBC11" s="29"/>
      <c r="BBD11" s="29"/>
      <c r="BBE11" s="29"/>
      <c r="BBF11" s="29"/>
      <c r="BBG11" s="29"/>
      <c r="BBH11" s="29"/>
      <c r="BBI11" s="29"/>
      <c r="BBJ11" s="29"/>
      <c r="BBK11" s="29"/>
      <c r="BBL11" s="29"/>
      <c r="BBM11" s="29"/>
      <c r="BBN11" s="29"/>
      <c r="BBO11" s="29"/>
      <c r="BBP11" s="29"/>
      <c r="BBQ11" s="29"/>
      <c r="BBR11" s="29"/>
      <c r="BBS11" s="29"/>
      <c r="BBT11" s="29"/>
      <c r="BBU11" s="29"/>
      <c r="BBV11" s="29"/>
      <c r="BBW11" s="29"/>
      <c r="BBX11" s="29"/>
      <c r="BBY11" s="29"/>
      <c r="BBZ11" s="29"/>
      <c r="BCA11" s="29"/>
      <c r="BCB11" s="29"/>
      <c r="BCC11" s="29"/>
      <c r="BCD11" s="29"/>
      <c r="BCE11" s="29"/>
      <c r="BCF11" s="29"/>
      <c r="BCG11" s="29"/>
      <c r="BCH11" s="29"/>
      <c r="BCI11" s="29"/>
      <c r="BCJ11" s="29"/>
      <c r="BCK11" s="29"/>
      <c r="BCL11" s="29"/>
      <c r="BCM11" s="29"/>
      <c r="BCN11" s="29"/>
      <c r="BCO11" s="29"/>
      <c r="BCP11" s="29"/>
      <c r="BCQ11" s="29"/>
      <c r="BCR11" s="29"/>
      <c r="BCS11" s="29"/>
      <c r="BCT11" s="29"/>
      <c r="BCU11" s="29"/>
      <c r="BCV11" s="29"/>
      <c r="BCW11" s="29"/>
      <c r="BCX11" s="29"/>
      <c r="BCY11" s="29"/>
      <c r="BCZ11" s="29"/>
      <c r="BDA11" s="29"/>
      <c r="BDB11" s="29"/>
      <c r="BDC11" s="29"/>
      <c r="BDD11" s="29"/>
      <c r="BDE11" s="29"/>
      <c r="BDF11" s="29"/>
      <c r="BDG11" s="29"/>
      <c r="BDH11" s="29"/>
      <c r="BDI11" s="29"/>
      <c r="BDJ11" s="29"/>
      <c r="BDK11" s="29"/>
      <c r="BDL11" s="29"/>
      <c r="BDM11" s="29"/>
      <c r="BDN11" s="29"/>
      <c r="BDO11" s="29"/>
      <c r="BDP11" s="29"/>
      <c r="BDQ11" s="29"/>
      <c r="BDR11" s="29"/>
      <c r="BDS11" s="29"/>
      <c r="BDT11" s="29"/>
      <c r="BDU11" s="29"/>
      <c r="BDV11" s="29"/>
      <c r="BDW11" s="29"/>
      <c r="BDX11" s="29"/>
      <c r="BDY11" s="29"/>
      <c r="BDZ11" s="29"/>
      <c r="BEA11" s="29"/>
      <c r="BEB11" s="29"/>
      <c r="BEC11" s="29"/>
      <c r="BED11" s="29"/>
      <c r="BEE11" s="29"/>
      <c r="BEF11" s="29"/>
      <c r="BEG11" s="29"/>
      <c r="BEH11" s="29"/>
      <c r="BEI11" s="29"/>
      <c r="BEJ11" s="29"/>
      <c r="BEK11" s="29"/>
      <c r="BEL11" s="29"/>
      <c r="BEM11" s="29"/>
      <c r="BEN11" s="29"/>
      <c r="BEO11" s="29"/>
      <c r="BEP11" s="29"/>
      <c r="BEQ11" s="29"/>
      <c r="BER11" s="29"/>
      <c r="BES11" s="29"/>
      <c r="BET11" s="29"/>
      <c r="BEU11" s="29"/>
      <c r="BEV11" s="29"/>
      <c r="BEW11" s="29"/>
      <c r="BEX11" s="29"/>
      <c r="BEY11" s="29"/>
      <c r="BEZ11" s="29"/>
      <c r="BFA11" s="29"/>
      <c r="BFB11" s="29"/>
      <c r="BFC11" s="29"/>
      <c r="BFD11" s="29"/>
      <c r="BFE11" s="29"/>
      <c r="BFF11" s="29"/>
      <c r="BFG11" s="29"/>
      <c r="BFH11" s="29"/>
      <c r="BFI11" s="29"/>
      <c r="BFJ11" s="29"/>
      <c r="BFK11" s="29"/>
      <c r="BFL11" s="29"/>
      <c r="BFM11" s="29"/>
      <c r="BFN11" s="29"/>
      <c r="BFO11" s="29"/>
      <c r="BFP11" s="29"/>
      <c r="BFQ11" s="29"/>
      <c r="BFR11" s="29"/>
      <c r="BFS11" s="29"/>
      <c r="BFT11" s="29"/>
      <c r="BFU11" s="29"/>
      <c r="BFV11" s="29"/>
      <c r="BFW11" s="29"/>
      <c r="BFX11" s="29"/>
      <c r="BFY11" s="29"/>
      <c r="BFZ11" s="29"/>
      <c r="BGA11" s="29"/>
      <c r="BGB11" s="29"/>
      <c r="BGC11" s="29"/>
      <c r="BGD11" s="29"/>
      <c r="BGE11" s="29"/>
      <c r="BGF11" s="29"/>
      <c r="BGG11" s="29"/>
      <c r="BGH11" s="29"/>
      <c r="BGI11" s="29"/>
      <c r="BGJ11" s="29"/>
      <c r="BGK11" s="29"/>
      <c r="BGL11" s="29"/>
      <c r="BGM11" s="29"/>
      <c r="BGN11" s="29"/>
      <c r="BGO11" s="29"/>
      <c r="BGP11" s="29"/>
      <c r="BGQ11" s="29"/>
      <c r="BGR11" s="29"/>
      <c r="BGS11" s="29"/>
      <c r="BGT11" s="29"/>
      <c r="BGU11" s="29"/>
      <c r="BGV11" s="29"/>
      <c r="BGW11" s="29"/>
      <c r="BGX11" s="29"/>
      <c r="BGY11" s="29"/>
      <c r="BGZ11" s="29"/>
      <c r="BHA11" s="29"/>
      <c r="BHB11" s="29"/>
      <c r="BHC11" s="29"/>
      <c r="BHD11" s="29"/>
      <c r="BHE11" s="29"/>
      <c r="BHF11" s="29"/>
      <c r="BHG11" s="29"/>
      <c r="BHH11" s="29"/>
      <c r="BHI11" s="29"/>
      <c r="BHJ11" s="29"/>
      <c r="BHK11" s="29"/>
      <c r="BHL11" s="29"/>
      <c r="BHM11" s="29"/>
      <c r="BHN11" s="29"/>
      <c r="BHO11" s="29"/>
      <c r="BHP11" s="29"/>
      <c r="BHQ11" s="29"/>
      <c r="BHR11" s="29"/>
      <c r="BHS11" s="29"/>
      <c r="BHT11" s="29"/>
      <c r="BHU11" s="29"/>
      <c r="BHV11" s="29"/>
      <c r="BHW11" s="29"/>
      <c r="BHX11" s="29"/>
      <c r="BHY11" s="29"/>
      <c r="BHZ11" s="29"/>
      <c r="BIA11" s="29"/>
      <c r="BIB11" s="29"/>
      <c r="BIC11" s="29"/>
      <c r="BID11" s="29"/>
      <c r="BIE11" s="29"/>
      <c r="BIF11" s="29"/>
      <c r="BIG11" s="29"/>
      <c r="BIH11" s="29"/>
      <c r="BII11" s="29"/>
      <c r="BIJ11" s="29"/>
      <c r="BIK11" s="29"/>
      <c r="BIL11" s="29"/>
      <c r="BIM11" s="29"/>
      <c r="BIN11" s="29"/>
      <c r="BIO11" s="29"/>
      <c r="BIP11" s="29"/>
      <c r="BIQ11" s="29"/>
      <c r="BIR11" s="29"/>
      <c r="BIS11" s="29"/>
      <c r="BIT11" s="29"/>
      <c r="BIU11" s="29"/>
      <c r="BIV11" s="29"/>
      <c r="BIW11" s="29"/>
      <c r="BIX11" s="29"/>
      <c r="BIY11" s="29"/>
      <c r="BIZ11" s="29"/>
      <c r="BJA11" s="29"/>
      <c r="BJB11" s="29"/>
      <c r="BJC11" s="29"/>
      <c r="BJD11" s="29"/>
      <c r="BJE11" s="29"/>
      <c r="BJF11" s="29"/>
      <c r="BJG11" s="29"/>
      <c r="BJH11" s="29"/>
      <c r="BJI11" s="29"/>
      <c r="BJJ11" s="29"/>
      <c r="BJK11" s="29"/>
      <c r="BJL11" s="29"/>
      <c r="BJM11" s="29"/>
      <c r="BJN11" s="29"/>
      <c r="BJO11" s="29"/>
      <c r="BJP11" s="29"/>
      <c r="BJQ11" s="29"/>
      <c r="BJR11" s="29"/>
      <c r="BJS11" s="29"/>
      <c r="BJT11" s="29"/>
      <c r="BJU11" s="29"/>
      <c r="BJV11" s="29"/>
      <c r="BJW11" s="29"/>
      <c r="BJX11" s="29"/>
      <c r="BJY11" s="29"/>
      <c r="BJZ11" s="29"/>
      <c r="BKA11" s="29"/>
      <c r="BKB11" s="29"/>
      <c r="BKC11" s="29"/>
      <c r="BKD11" s="29"/>
      <c r="BKE11" s="29"/>
      <c r="BKF11" s="29"/>
      <c r="BKG11" s="29"/>
      <c r="BKH11" s="29"/>
      <c r="BKI11" s="29"/>
      <c r="BKJ11" s="29"/>
      <c r="BKK11" s="29"/>
      <c r="BKL11" s="29"/>
      <c r="BKM11" s="29"/>
      <c r="BKN11" s="29"/>
      <c r="BKO11" s="29"/>
      <c r="BKP11" s="29"/>
      <c r="BKQ11" s="29"/>
      <c r="BKR11" s="29"/>
      <c r="BKS11" s="29"/>
      <c r="BKT11" s="29"/>
      <c r="BKU11" s="29"/>
      <c r="BKV11" s="29"/>
      <c r="BKW11" s="29"/>
      <c r="BKX11" s="29"/>
      <c r="BKY11" s="29"/>
      <c r="BKZ11" s="29"/>
      <c r="BLA11" s="29"/>
      <c r="BLB11" s="29"/>
      <c r="BLC11" s="29"/>
      <c r="BLD11" s="29"/>
      <c r="BLE11" s="29"/>
      <c r="BLF11" s="29"/>
      <c r="BLG11" s="29"/>
      <c r="BLH11" s="29"/>
      <c r="BLI11" s="29"/>
      <c r="BLJ11" s="29"/>
      <c r="BLK11" s="29"/>
      <c r="BLL11" s="29"/>
      <c r="BLM11" s="29"/>
      <c r="BLN11" s="29"/>
      <c r="BLO11" s="29"/>
      <c r="BLP11" s="29"/>
      <c r="BLQ11" s="29"/>
      <c r="BLR11" s="29"/>
      <c r="BLS11" s="29"/>
      <c r="BLT11" s="29"/>
      <c r="BLU11" s="29"/>
      <c r="BLV11" s="29"/>
      <c r="BLW11" s="29"/>
      <c r="BLX11" s="29"/>
      <c r="BLY11" s="29"/>
      <c r="BLZ11" s="29"/>
      <c r="BMA11" s="29"/>
      <c r="BMB11" s="29"/>
      <c r="BMC11" s="29"/>
      <c r="BMD11" s="29"/>
      <c r="BME11" s="29"/>
      <c r="BMF11" s="29"/>
      <c r="BMG11" s="29"/>
      <c r="BMH11" s="29"/>
      <c r="BMI11" s="29"/>
      <c r="BMJ11" s="29"/>
      <c r="BMK11" s="29"/>
      <c r="BML11" s="29"/>
      <c r="BMM11" s="29"/>
      <c r="BMN11" s="29"/>
      <c r="BMO11" s="29"/>
      <c r="BMP11" s="29"/>
      <c r="BMQ11" s="29"/>
      <c r="BMR11" s="29"/>
      <c r="BMS11" s="29"/>
      <c r="BMT11" s="29"/>
      <c r="BMU11" s="29"/>
      <c r="BMV11" s="29"/>
      <c r="BMW11" s="29"/>
      <c r="BMX11" s="29"/>
      <c r="BMY11" s="29"/>
      <c r="BMZ11" s="29"/>
      <c r="BNA11" s="29"/>
      <c r="BNB11" s="29"/>
      <c r="BNC11" s="29"/>
      <c r="BND11" s="29"/>
      <c r="BNE11" s="29"/>
      <c r="BNF11" s="29"/>
      <c r="BNG11" s="29"/>
      <c r="BNH11" s="29"/>
      <c r="BNI11" s="29"/>
      <c r="BNJ11" s="29"/>
      <c r="BNK11" s="29"/>
      <c r="BNL11" s="29"/>
      <c r="BNM11" s="29"/>
      <c r="BNN11" s="29"/>
      <c r="BNO11" s="29"/>
      <c r="BNP11" s="29"/>
      <c r="BNQ11" s="29"/>
      <c r="BNR11" s="29"/>
      <c r="BNS11" s="29"/>
      <c r="BNT11" s="29"/>
      <c r="BNU11" s="29"/>
      <c r="BNV11" s="29"/>
      <c r="BNW11" s="29"/>
      <c r="BNX11" s="29"/>
      <c r="BNY11" s="29"/>
      <c r="BNZ11" s="29"/>
      <c r="BOA11" s="29"/>
      <c r="BOB11" s="29"/>
      <c r="BOC11" s="29"/>
      <c r="BOD11" s="29"/>
      <c r="BOE11" s="29"/>
      <c r="BOF11" s="29"/>
      <c r="BOG11" s="29"/>
      <c r="BOH11" s="29"/>
      <c r="BOI11" s="29"/>
      <c r="BOJ11" s="29"/>
      <c r="BOK11" s="29"/>
      <c r="BOL11" s="29"/>
      <c r="BOM11" s="29"/>
      <c r="BON11" s="29"/>
      <c r="BOO11" s="29"/>
      <c r="BOP11" s="29"/>
      <c r="BOQ11" s="29"/>
      <c r="BOR11" s="29"/>
      <c r="BOS11" s="29"/>
      <c r="BOT11" s="29"/>
      <c r="BOU11" s="29"/>
      <c r="BOV11" s="29"/>
      <c r="BOW11" s="29"/>
      <c r="BOX11" s="29"/>
      <c r="BOY11" s="29"/>
      <c r="BOZ11" s="29"/>
      <c r="BPA11" s="29"/>
      <c r="BPB11" s="29"/>
      <c r="BPC11" s="29"/>
      <c r="BPD11" s="29"/>
      <c r="BPE11" s="29"/>
      <c r="BPF11" s="29"/>
      <c r="BPG11" s="29"/>
      <c r="BPH11" s="29"/>
      <c r="BPI11" s="29"/>
      <c r="BPJ11" s="29"/>
      <c r="BPK11" s="29"/>
      <c r="BPL11" s="29"/>
      <c r="BPM11" s="29"/>
      <c r="BPN11" s="29"/>
      <c r="BPO11" s="29"/>
      <c r="BPP11" s="29"/>
      <c r="BPQ11" s="29"/>
      <c r="BPR11" s="29"/>
      <c r="BPS11" s="29"/>
      <c r="BPT11" s="29"/>
      <c r="BPU11" s="29"/>
      <c r="BPV11" s="29"/>
      <c r="BPW11" s="29"/>
      <c r="BPX11" s="29"/>
      <c r="BPY11" s="29"/>
      <c r="BPZ11" s="29"/>
      <c r="BQA11" s="29"/>
      <c r="BQB11" s="29"/>
      <c r="BQC11" s="29"/>
      <c r="BQD11" s="29"/>
      <c r="BQE11" s="29"/>
      <c r="BQF11" s="29"/>
      <c r="BQG11" s="29"/>
      <c r="BQH11" s="29"/>
      <c r="BQI11" s="29"/>
      <c r="BQJ11" s="29"/>
      <c r="BQK11" s="29"/>
      <c r="BQL11" s="29"/>
      <c r="BQM11" s="29"/>
      <c r="BQN11" s="29"/>
      <c r="BQO11" s="29"/>
      <c r="BQP11" s="29"/>
      <c r="BQQ11" s="29"/>
      <c r="BQR11" s="29"/>
      <c r="BQS11" s="29"/>
      <c r="BQT11" s="29"/>
      <c r="BQU11" s="29"/>
      <c r="BQV11" s="29"/>
      <c r="BQW11" s="29"/>
      <c r="BQX11" s="29"/>
      <c r="BQY11" s="29"/>
      <c r="BQZ11" s="29"/>
      <c r="BRA11" s="29"/>
      <c r="BRB11" s="29"/>
      <c r="BRC11" s="29"/>
      <c r="BRD11" s="29"/>
      <c r="BRE11" s="29"/>
      <c r="BRF11" s="29"/>
      <c r="BRG11" s="29"/>
      <c r="BRH11" s="29"/>
      <c r="BRI11" s="29"/>
      <c r="BRJ11" s="29"/>
      <c r="BRK11" s="29"/>
      <c r="BRL11" s="29"/>
      <c r="BRM11" s="29"/>
      <c r="BRN11" s="29"/>
      <c r="BRO11" s="29"/>
      <c r="BRP11" s="29"/>
      <c r="BRQ11" s="29"/>
      <c r="BRR11" s="29"/>
      <c r="BRS11" s="29"/>
      <c r="BRT11" s="29"/>
      <c r="BRU11" s="29"/>
      <c r="BRV11" s="29"/>
      <c r="BRW11" s="29"/>
      <c r="BRX11" s="29"/>
      <c r="BRY11" s="29"/>
      <c r="BRZ11" s="29"/>
      <c r="BSA11" s="29"/>
      <c r="BSB11" s="29"/>
      <c r="BSC11" s="29"/>
      <c r="BSD11" s="29"/>
      <c r="BSE11" s="29"/>
      <c r="BSF11" s="29"/>
      <c r="BSG11" s="29"/>
      <c r="BSH11" s="29"/>
      <c r="BSI11" s="29"/>
      <c r="BSJ11" s="29"/>
      <c r="BSK11" s="29"/>
      <c r="BSL11" s="29"/>
      <c r="BSM11" s="29"/>
      <c r="BSN11" s="29"/>
      <c r="BSO11" s="29"/>
      <c r="BSP11" s="29"/>
      <c r="BSQ11" s="29"/>
      <c r="BSR11" s="29"/>
      <c r="BSS11" s="29"/>
      <c r="BST11" s="29"/>
      <c r="BSU11" s="29"/>
      <c r="BSV11" s="29"/>
      <c r="BSW11" s="29"/>
      <c r="BSX11" s="29"/>
      <c r="BSY11" s="29"/>
      <c r="BSZ11" s="29"/>
      <c r="BTA11" s="29"/>
      <c r="BTB11" s="29"/>
      <c r="BTC11" s="29"/>
      <c r="BTD11" s="29"/>
      <c r="BTE11" s="29"/>
      <c r="BTF11" s="29"/>
      <c r="BTG11" s="29"/>
      <c r="BTH11" s="29"/>
      <c r="BTI11" s="29"/>
      <c r="BTJ11" s="29"/>
      <c r="BTK11" s="29"/>
      <c r="BTL11" s="29"/>
      <c r="BTM11" s="29"/>
      <c r="BTN11" s="29"/>
      <c r="BTO11" s="29"/>
      <c r="BTP11" s="29"/>
      <c r="BTQ11" s="29"/>
      <c r="BTR11" s="29"/>
      <c r="BTS11" s="29"/>
      <c r="BTT11" s="29"/>
      <c r="BTU11" s="29"/>
      <c r="BTV11" s="29"/>
      <c r="BTW11" s="29"/>
      <c r="BTX11" s="29"/>
      <c r="BTY11" s="29"/>
      <c r="BTZ11" s="29"/>
      <c r="BUA11" s="29"/>
      <c r="BUB11" s="29"/>
      <c r="BUC11" s="29"/>
      <c r="BUD11" s="29"/>
      <c r="BUE11" s="29"/>
      <c r="BUF11" s="29"/>
      <c r="BUG11" s="29"/>
      <c r="BUH11" s="29"/>
      <c r="BUI11" s="29"/>
      <c r="BUJ11" s="29"/>
      <c r="BUK11" s="29"/>
      <c r="BUL11" s="29"/>
      <c r="BUM11" s="29"/>
      <c r="BUN11" s="29"/>
      <c r="BUO11" s="29"/>
      <c r="BUP11" s="29"/>
      <c r="BUQ11" s="29"/>
      <c r="BUR11" s="29"/>
      <c r="BUS11" s="29"/>
      <c r="BUT11" s="29"/>
      <c r="BUU11" s="29"/>
      <c r="BUV11" s="29"/>
      <c r="BUW11" s="29"/>
      <c r="BUX11" s="29"/>
      <c r="BUY11" s="29"/>
      <c r="BUZ11" s="29"/>
      <c r="BVA11" s="29"/>
      <c r="BVB11" s="29"/>
      <c r="BVC11" s="29"/>
      <c r="BVD11" s="29"/>
      <c r="BVE11" s="29"/>
      <c r="BVF11" s="29"/>
      <c r="BVG11" s="29"/>
      <c r="BVH11" s="29"/>
      <c r="BVI11" s="29"/>
      <c r="BVJ11" s="29"/>
      <c r="BVK11" s="29"/>
      <c r="BVL11" s="29"/>
      <c r="BVM11" s="29"/>
      <c r="BVN11" s="29"/>
      <c r="BVO11" s="29"/>
      <c r="BVP11" s="29"/>
      <c r="BVQ11" s="29"/>
      <c r="BVR11" s="29"/>
      <c r="BVS11" s="29"/>
      <c r="BVT11" s="29"/>
      <c r="BVU11" s="29"/>
      <c r="BVV11" s="29"/>
      <c r="BVW11" s="29"/>
      <c r="BVX11" s="29"/>
      <c r="BVY11" s="29"/>
      <c r="BVZ11" s="29"/>
      <c r="BWA11" s="29"/>
      <c r="BWB11" s="29"/>
      <c r="BWC11" s="29"/>
      <c r="BWD11" s="29"/>
      <c r="BWE11" s="29"/>
      <c r="BWF11" s="29"/>
      <c r="BWG11" s="29"/>
      <c r="BWH11" s="29"/>
      <c r="BWI11" s="29"/>
      <c r="BWJ11" s="29"/>
      <c r="BWK11" s="29"/>
      <c r="BWL11" s="29"/>
      <c r="BWM11" s="29"/>
      <c r="BWN11" s="29"/>
      <c r="BWO11" s="29"/>
      <c r="BWP11" s="29"/>
      <c r="BWQ11" s="29"/>
      <c r="BWR11" s="29"/>
      <c r="BWS11" s="29"/>
      <c r="BWT11" s="29"/>
      <c r="BWU11" s="29"/>
      <c r="BWV11" s="29"/>
      <c r="BWW11" s="29"/>
      <c r="BWX11" s="29"/>
      <c r="BWY11" s="29"/>
      <c r="BWZ11" s="29"/>
      <c r="BXA11" s="29"/>
      <c r="BXB11" s="29"/>
      <c r="BXC11" s="29"/>
      <c r="BXD11" s="29"/>
      <c r="BXE11" s="29"/>
      <c r="BXF11" s="29"/>
      <c r="BXG11" s="29"/>
      <c r="BXH11" s="29"/>
      <c r="BXI11" s="29"/>
      <c r="BXJ11" s="29"/>
      <c r="BXK11" s="29"/>
      <c r="BXL11" s="29"/>
      <c r="BXM11" s="29"/>
      <c r="BXN11" s="29"/>
      <c r="BXO11" s="29"/>
      <c r="BXP11" s="29"/>
      <c r="BXQ11" s="29"/>
      <c r="BXR11" s="29"/>
      <c r="BXS11" s="29"/>
      <c r="BXT11" s="29"/>
      <c r="BXU11" s="29"/>
      <c r="BXV11" s="29"/>
      <c r="BXW11" s="29"/>
      <c r="BXX11" s="29"/>
      <c r="BXY11" s="29"/>
      <c r="BXZ11" s="29"/>
      <c r="BYA11" s="29"/>
      <c r="BYB11" s="29"/>
      <c r="BYC11" s="29"/>
      <c r="BYD11" s="29"/>
      <c r="BYE11" s="29"/>
      <c r="BYF11" s="29"/>
      <c r="BYG11" s="29"/>
      <c r="BYH11" s="29"/>
      <c r="BYI11" s="29"/>
      <c r="BYJ11" s="29"/>
      <c r="BYK11" s="29"/>
      <c r="BYL11" s="29"/>
      <c r="BYM11" s="29"/>
      <c r="BYN11" s="29"/>
      <c r="BYO11" s="29"/>
      <c r="BYP11" s="29"/>
      <c r="BYQ11" s="29"/>
      <c r="BYR11" s="29"/>
      <c r="BYS11" s="29"/>
      <c r="BYT11" s="29"/>
      <c r="BYU11" s="29"/>
      <c r="BYV11" s="29"/>
      <c r="BYW11" s="29"/>
      <c r="BYX11" s="29"/>
      <c r="BYY11" s="29"/>
      <c r="BYZ11" s="29"/>
      <c r="BZA11" s="29"/>
      <c r="BZB11" s="29"/>
      <c r="BZC11" s="29"/>
      <c r="BZD11" s="29"/>
      <c r="BZE11" s="29"/>
      <c r="BZF11" s="29"/>
      <c r="BZG11" s="29"/>
      <c r="BZH11" s="29"/>
      <c r="BZI11" s="29"/>
      <c r="BZJ11" s="29"/>
      <c r="BZK11" s="29"/>
      <c r="BZL11" s="29"/>
      <c r="BZM11" s="29"/>
      <c r="BZN11" s="29"/>
      <c r="BZO11" s="29"/>
      <c r="BZP11" s="29"/>
      <c r="BZQ11" s="29"/>
      <c r="BZR11" s="29"/>
      <c r="BZS11" s="29"/>
      <c r="BZT11" s="29"/>
      <c r="BZU11" s="29"/>
      <c r="BZV11" s="29"/>
      <c r="BZW11" s="29"/>
      <c r="BZX11" s="29"/>
      <c r="BZY11" s="29"/>
      <c r="BZZ11" s="29"/>
      <c r="CAA11" s="29"/>
      <c r="CAB11" s="29"/>
      <c r="CAC11" s="29"/>
      <c r="CAD11" s="29"/>
      <c r="CAE11" s="29"/>
      <c r="CAF11" s="29"/>
      <c r="CAG11" s="29"/>
      <c r="CAH11" s="29"/>
      <c r="CAI11" s="29"/>
      <c r="CAJ11" s="29"/>
      <c r="CAK11" s="29"/>
      <c r="CAL11" s="29"/>
      <c r="CAM11" s="29"/>
      <c r="CAN11" s="29"/>
      <c r="CAO11" s="29"/>
      <c r="CAP11" s="29"/>
      <c r="CAQ11" s="29"/>
      <c r="CAR11" s="29"/>
      <c r="CAS11" s="29"/>
      <c r="CAT11" s="29"/>
      <c r="CAU11" s="29"/>
      <c r="CAV11" s="29"/>
      <c r="CAW11" s="29"/>
      <c r="CAX11" s="29"/>
      <c r="CAY11" s="29"/>
      <c r="CAZ11" s="29"/>
      <c r="CBA11" s="29"/>
      <c r="CBB11" s="29"/>
      <c r="CBC11" s="29"/>
      <c r="CBD11" s="29"/>
      <c r="CBE11" s="29"/>
    </row>
    <row r="12" spans="1:2085" x14ac:dyDescent="0.35">
      <c r="A12" s="178" t="s">
        <v>1068</v>
      </c>
      <c r="B12" s="151" t="s">
        <v>272</v>
      </c>
      <c r="C12" s="151" t="s">
        <v>273</v>
      </c>
      <c r="D12" s="181"/>
      <c r="E12" s="153">
        <v>1</v>
      </c>
      <c r="F12" s="153">
        <v>1</v>
      </c>
      <c r="G12" s="159" t="s">
        <v>778</v>
      </c>
      <c r="H12" s="250"/>
      <c r="I12" s="187">
        <v>242</v>
      </c>
      <c r="J12" s="50"/>
      <c r="K12" s="50"/>
      <c r="L12" s="50"/>
      <c r="M12" s="50"/>
    </row>
    <row r="13" spans="1:2085" x14ac:dyDescent="0.35">
      <c r="A13" s="178" t="s">
        <v>1069</v>
      </c>
      <c r="B13" s="151" t="s">
        <v>272</v>
      </c>
      <c r="C13" s="151" t="s">
        <v>273</v>
      </c>
      <c r="D13" s="181"/>
      <c r="E13" s="153">
        <v>1</v>
      </c>
      <c r="F13" s="153">
        <v>1</v>
      </c>
      <c r="G13" s="159" t="s">
        <v>778</v>
      </c>
      <c r="H13" s="250"/>
      <c r="I13" s="187">
        <v>244</v>
      </c>
      <c r="J13" s="50"/>
      <c r="K13" s="50"/>
      <c r="L13" s="50"/>
      <c r="M13" s="50"/>
    </row>
    <row r="14" spans="1:2085" x14ac:dyDescent="0.35">
      <c r="A14" s="178" t="s">
        <v>1074</v>
      </c>
      <c r="B14" s="151" t="s">
        <v>272</v>
      </c>
      <c r="C14" s="151" t="s">
        <v>273</v>
      </c>
      <c r="D14" s="181"/>
      <c r="E14" s="153">
        <v>1</v>
      </c>
      <c r="F14" s="153">
        <v>1</v>
      </c>
      <c r="G14" s="159" t="s">
        <v>778</v>
      </c>
      <c r="H14" s="152" t="s">
        <v>1064</v>
      </c>
      <c r="I14" s="187">
        <v>220</v>
      </c>
      <c r="J14" s="50"/>
      <c r="K14" s="50"/>
      <c r="L14" s="50"/>
      <c r="M14" s="50"/>
    </row>
    <row r="15" spans="1:2085" x14ac:dyDescent="0.35">
      <c r="A15" s="178" t="s">
        <v>1066</v>
      </c>
      <c r="B15" s="152"/>
      <c r="C15" s="152" t="s">
        <v>274</v>
      </c>
      <c r="D15" s="181"/>
      <c r="E15" s="153">
        <v>6</v>
      </c>
      <c r="F15" s="253">
        <v>5</v>
      </c>
      <c r="G15" s="159" t="s">
        <v>857</v>
      </c>
      <c r="H15" s="159" t="s">
        <v>428</v>
      </c>
      <c r="I15" s="187"/>
      <c r="J15" s="50"/>
      <c r="K15" s="50"/>
      <c r="L15" s="50"/>
      <c r="M15" s="50"/>
    </row>
    <row r="16" spans="1:2085" x14ac:dyDescent="0.35">
      <c r="A16" s="178" t="s">
        <v>1072</v>
      </c>
      <c r="B16" s="152" t="s">
        <v>1071</v>
      </c>
      <c r="C16" s="150"/>
      <c r="D16" s="181"/>
      <c r="E16" s="153">
        <v>1</v>
      </c>
      <c r="F16" s="153">
        <v>2</v>
      </c>
      <c r="G16" s="159" t="s">
        <v>778</v>
      </c>
      <c r="H16" s="159"/>
      <c r="I16" s="187"/>
      <c r="J16" s="50"/>
      <c r="K16" s="50"/>
      <c r="L16" s="50"/>
      <c r="M16" s="50"/>
    </row>
    <row r="17" spans="1:13" x14ac:dyDescent="0.35">
      <c r="A17" s="178" t="s">
        <v>1073</v>
      </c>
      <c r="B17" s="152" t="s">
        <v>764</v>
      </c>
      <c r="C17" s="150"/>
      <c r="D17" s="181"/>
      <c r="E17" s="153">
        <v>1</v>
      </c>
      <c r="F17" s="153">
        <v>1</v>
      </c>
      <c r="G17" s="159" t="s">
        <v>778</v>
      </c>
      <c r="H17" s="159"/>
      <c r="I17" s="187"/>
      <c r="J17" s="50"/>
      <c r="K17" s="50"/>
      <c r="L17" s="50"/>
      <c r="M17" s="50"/>
    </row>
    <row r="18" spans="1:13" x14ac:dyDescent="0.35">
      <c r="I18" s="40"/>
      <c r="J18" s="50"/>
      <c r="K18" s="50"/>
      <c r="L18" s="50"/>
      <c r="M18" s="50"/>
    </row>
    <row r="19" spans="1:13" x14ac:dyDescent="0.35">
      <c r="A19" s="278" t="s">
        <v>126</v>
      </c>
      <c r="B19" s="279"/>
      <c r="C19" s="279"/>
      <c r="D19" s="279"/>
      <c r="E19" s="279"/>
      <c r="F19" s="279"/>
      <c r="G19" s="280"/>
      <c r="H19" s="136"/>
      <c r="I19" s="92" t="s">
        <v>113</v>
      </c>
      <c r="J19" s="92" t="s">
        <v>171</v>
      </c>
      <c r="K19" s="50"/>
      <c r="L19" s="50"/>
      <c r="M19" s="50"/>
    </row>
    <row r="20" spans="1:13" x14ac:dyDescent="0.35">
      <c r="A20" s="178" t="s">
        <v>963</v>
      </c>
      <c r="B20" s="152" t="s">
        <v>249</v>
      </c>
      <c r="C20" s="152" t="s">
        <v>176</v>
      </c>
      <c r="D20" s="181"/>
      <c r="E20" s="153">
        <v>1</v>
      </c>
      <c r="F20" s="153">
        <v>1</v>
      </c>
      <c r="G20" s="159" t="s">
        <v>966</v>
      </c>
      <c r="H20" s="159" t="s">
        <v>964</v>
      </c>
      <c r="I20" s="181" t="s">
        <v>250</v>
      </c>
      <c r="J20" s="194">
        <v>2211030000108</v>
      </c>
      <c r="K20" s="50"/>
      <c r="L20" s="50"/>
      <c r="M20" s="50"/>
    </row>
    <row r="21" spans="1:13" x14ac:dyDescent="0.35">
      <c r="A21" s="201" t="s">
        <v>969</v>
      </c>
      <c r="B21" s="202" t="s">
        <v>266</v>
      </c>
      <c r="C21" s="202" t="s">
        <v>176</v>
      </c>
      <c r="D21" s="228"/>
      <c r="E21" s="229">
        <v>1</v>
      </c>
      <c r="F21" s="153">
        <v>1</v>
      </c>
      <c r="G21" s="159" t="s">
        <v>966</v>
      </c>
      <c r="H21" s="159" t="s">
        <v>964</v>
      </c>
      <c r="I21" s="181" t="s">
        <v>267</v>
      </c>
      <c r="J21" s="194">
        <v>2205270000059</v>
      </c>
      <c r="K21" s="50"/>
      <c r="L21" s="50"/>
      <c r="M21" s="50"/>
    </row>
    <row r="22" spans="1:13" x14ac:dyDescent="0.35">
      <c r="A22" s="201" t="s">
        <v>969</v>
      </c>
      <c r="B22" s="202" t="s">
        <v>266</v>
      </c>
      <c r="C22" s="202" t="s">
        <v>176</v>
      </c>
      <c r="D22" s="228"/>
      <c r="E22" s="229">
        <v>1</v>
      </c>
      <c r="F22" s="229">
        <v>1</v>
      </c>
      <c r="G22" s="159" t="s">
        <v>966</v>
      </c>
      <c r="H22" s="159" t="s">
        <v>964</v>
      </c>
      <c r="I22" s="181" t="s">
        <v>268</v>
      </c>
      <c r="J22" s="194">
        <v>2105110001966</v>
      </c>
      <c r="K22" s="50"/>
      <c r="L22" s="50"/>
      <c r="M22" s="50"/>
    </row>
    <row r="23" spans="1:13" x14ac:dyDescent="0.35">
      <c r="A23" s="201" t="s">
        <v>965</v>
      </c>
      <c r="B23" s="202" t="s">
        <v>249</v>
      </c>
      <c r="C23" s="202" t="s">
        <v>176</v>
      </c>
      <c r="D23" s="228"/>
      <c r="E23" s="229">
        <v>1</v>
      </c>
      <c r="F23" s="229">
        <v>1</v>
      </c>
      <c r="G23" s="159" t="s">
        <v>966</v>
      </c>
      <c r="H23" s="159" t="s">
        <v>964</v>
      </c>
      <c r="I23" s="181" t="s">
        <v>967</v>
      </c>
      <c r="J23" s="194">
        <v>2109300000838</v>
      </c>
      <c r="K23" s="50"/>
      <c r="L23" s="50"/>
      <c r="M23" s="50"/>
    </row>
    <row r="24" spans="1:13" x14ac:dyDescent="0.35">
      <c r="A24" s="178" t="s">
        <v>968</v>
      </c>
      <c r="B24" s="152"/>
      <c r="C24" s="152" t="s">
        <v>113</v>
      </c>
      <c r="D24" s="230"/>
      <c r="E24" s="153">
        <v>1</v>
      </c>
      <c r="F24" s="153">
        <v>1</v>
      </c>
      <c r="G24" s="152" t="s">
        <v>966</v>
      </c>
      <c r="H24" s="152" t="s">
        <v>964</v>
      </c>
      <c r="I24" s="181"/>
      <c r="J24" s="194"/>
      <c r="K24" s="50"/>
      <c r="L24" s="50"/>
      <c r="M24" s="50"/>
    </row>
    <row r="25" spans="1:13" x14ac:dyDescent="0.35">
      <c r="A25" s="178" t="s">
        <v>970</v>
      </c>
      <c r="B25" s="152" t="s">
        <v>971</v>
      </c>
      <c r="C25" s="152"/>
      <c r="D25" s="230"/>
      <c r="E25" s="153"/>
      <c r="F25" s="153"/>
      <c r="G25" s="152" t="s">
        <v>966</v>
      </c>
      <c r="H25" s="152" t="s">
        <v>964</v>
      </c>
      <c r="I25" s="181"/>
      <c r="J25" s="194"/>
      <c r="K25" s="50"/>
      <c r="L25" s="50"/>
      <c r="M25" s="50"/>
    </row>
    <row r="27" spans="1:13" x14ac:dyDescent="0.35">
      <c r="A27" s="32"/>
      <c r="B27" s="38"/>
      <c r="C27" s="38"/>
      <c r="D27" s="42"/>
      <c r="E27" s="43"/>
      <c r="F27" s="43"/>
      <c r="G27" s="87"/>
      <c r="H27" s="87"/>
      <c r="I27" s="42"/>
      <c r="J27" s="50"/>
      <c r="K27" s="50"/>
      <c r="L27" s="50"/>
      <c r="M27" s="50"/>
    </row>
    <row r="28" spans="1:13" x14ac:dyDescent="0.35">
      <c r="A28" s="278" t="s">
        <v>837</v>
      </c>
      <c r="B28" s="279"/>
      <c r="C28" s="279"/>
      <c r="D28" s="279"/>
      <c r="E28" s="279"/>
      <c r="F28" s="279"/>
      <c r="G28" s="279"/>
      <c r="H28" s="134"/>
      <c r="I28" s="92" t="s">
        <v>113</v>
      </c>
      <c r="J28" s="92" t="s">
        <v>171</v>
      </c>
      <c r="K28" s="50"/>
      <c r="L28" s="50"/>
      <c r="M28" s="50"/>
    </row>
    <row r="29" spans="1:13" x14ac:dyDescent="0.35">
      <c r="A29" s="150" t="s">
        <v>846</v>
      </c>
      <c r="B29" s="151" t="s">
        <v>843</v>
      </c>
      <c r="C29" s="151" t="s">
        <v>113</v>
      </c>
      <c r="D29" s="153"/>
      <c r="E29" s="153">
        <v>3</v>
      </c>
      <c r="F29" s="253">
        <v>2</v>
      </c>
      <c r="G29" s="180" t="s">
        <v>857</v>
      </c>
      <c r="H29" s="180" t="s">
        <v>840</v>
      </c>
      <c r="I29" s="153" t="s">
        <v>280</v>
      </c>
      <c r="J29" s="101">
        <v>2206170000071</v>
      </c>
      <c r="K29" s="50"/>
      <c r="L29" s="50"/>
      <c r="M29" s="50"/>
    </row>
    <row r="30" spans="1:13" x14ac:dyDescent="0.35">
      <c r="A30" s="150" t="s">
        <v>841</v>
      </c>
      <c r="B30" s="151" t="s">
        <v>842</v>
      </c>
      <c r="C30" s="151" t="s">
        <v>113</v>
      </c>
      <c r="D30" s="153"/>
      <c r="E30" s="153">
        <v>3</v>
      </c>
      <c r="F30" s="253">
        <v>1</v>
      </c>
      <c r="G30" s="180" t="s">
        <v>857</v>
      </c>
      <c r="H30" s="180" t="s">
        <v>840</v>
      </c>
      <c r="I30" s="151"/>
      <c r="J30" s="101"/>
      <c r="K30" s="50"/>
      <c r="L30" s="50"/>
      <c r="M30" s="50"/>
    </row>
    <row r="31" spans="1:13" x14ac:dyDescent="0.35">
      <c r="A31" s="150" t="s">
        <v>838</v>
      </c>
      <c r="B31" s="151" t="s">
        <v>839</v>
      </c>
      <c r="C31" s="151" t="s">
        <v>113</v>
      </c>
      <c r="D31" s="153"/>
      <c r="E31" s="153">
        <v>3</v>
      </c>
      <c r="F31" s="253">
        <v>1</v>
      </c>
      <c r="G31" s="180" t="s">
        <v>857</v>
      </c>
      <c r="H31" s="180" t="s">
        <v>840</v>
      </c>
      <c r="I31" s="151" t="s">
        <v>285</v>
      </c>
      <c r="J31" s="101">
        <v>2202250001617</v>
      </c>
      <c r="K31" s="50"/>
      <c r="L31" s="50"/>
      <c r="M31" s="50"/>
    </row>
    <row r="32" spans="1:13" x14ac:dyDescent="0.35">
      <c r="A32" s="150" t="s">
        <v>851</v>
      </c>
      <c r="B32" s="151" t="s">
        <v>844</v>
      </c>
      <c r="C32" s="151" t="s">
        <v>113</v>
      </c>
      <c r="D32" s="153"/>
      <c r="E32" s="153">
        <v>2</v>
      </c>
      <c r="F32" s="253">
        <v>1</v>
      </c>
      <c r="G32" s="180" t="s">
        <v>857</v>
      </c>
      <c r="H32" s="180" t="s">
        <v>840</v>
      </c>
      <c r="I32" s="151" t="s">
        <v>286</v>
      </c>
      <c r="J32" s="101">
        <v>2202250001112</v>
      </c>
      <c r="K32" s="50"/>
      <c r="L32" s="50"/>
      <c r="M32" s="50"/>
    </row>
    <row r="33" spans="1:13" x14ac:dyDescent="0.35">
      <c r="A33" s="150" t="s">
        <v>845</v>
      </c>
      <c r="B33" s="151" t="s">
        <v>855</v>
      </c>
      <c r="C33" s="151" t="s">
        <v>113</v>
      </c>
      <c r="D33" s="153"/>
      <c r="E33" s="153">
        <v>1</v>
      </c>
      <c r="F33" s="153">
        <v>1</v>
      </c>
      <c r="G33" s="180" t="s">
        <v>857</v>
      </c>
      <c r="H33" s="180" t="s">
        <v>840</v>
      </c>
      <c r="I33" s="151" t="s">
        <v>288</v>
      </c>
      <c r="J33" s="101" t="s">
        <v>522</v>
      </c>
      <c r="K33" s="50"/>
      <c r="L33" s="50"/>
      <c r="M33" s="50"/>
    </row>
    <row r="34" spans="1:13" x14ac:dyDescent="0.35">
      <c r="A34" s="150" t="s">
        <v>853</v>
      </c>
      <c r="B34" s="151" t="s">
        <v>847</v>
      </c>
      <c r="C34" s="151" t="s">
        <v>113</v>
      </c>
      <c r="D34" s="153"/>
      <c r="E34" s="153">
        <v>3</v>
      </c>
      <c r="F34" s="253">
        <v>1</v>
      </c>
      <c r="G34" s="180" t="s">
        <v>857</v>
      </c>
      <c r="H34" s="180" t="s">
        <v>840</v>
      </c>
      <c r="I34" s="151"/>
      <c r="J34" s="101"/>
      <c r="K34" s="50"/>
      <c r="L34" s="50"/>
      <c r="M34" s="50"/>
    </row>
    <row r="35" spans="1:13" x14ac:dyDescent="0.35">
      <c r="A35" s="150" t="s">
        <v>854</v>
      </c>
      <c r="B35" s="151" t="s">
        <v>848</v>
      </c>
      <c r="C35" s="151" t="s">
        <v>113</v>
      </c>
      <c r="D35" s="153"/>
      <c r="E35" s="153">
        <v>3</v>
      </c>
      <c r="F35" s="153">
        <v>3</v>
      </c>
      <c r="G35" s="180" t="s">
        <v>857</v>
      </c>
      <c r="H35" s="180" t="s">
        <v>840</v>
      </c>
      <c r="I35" s="151"/>
      <c r="J35" s="101"/>
      <c r="K35" s="50"/>
      <c r="L35" s="50"/>
      <c r="M35" s="50"/>
    </row>
    <row r="36" spans="1:13" x14ac:dyDescent="0.35">
      <c r="A36" s="150" t="s">
        <v>852</v>
      </c>
      <c r="B36" s="151" t="s">
        <v>849</v>
      </c>
      <c r="C36" s="151" t="s">
        <v>113</v>
      </c>
      <c r="D36" s="153"/>
      <c r="E36" s="153">
        <v>3</v>
      </c>
      <c r="F36" s="253">
        <v>0</v>
      </c>
      <c r="G36" s="180" t="s">
        <v>857</v>
      </c>
      <c r="H36" s="180" t="s">
        <v>840</v>
      </c>
      <c r="I36" s="151"/>
      <c r="J36" s="101"/>
      <c r="K36" s="50"/>
      <c r="L36" s="50"/>
      <c r="M36" s="50"/>
    </row>
    <row r="37" spans="1:13" x14ac:dyDescent="0.35">
      <c r="A37" s="150" t="s">
        <v>856</v>
      </c>
      <c r="B37" s="151" t="s">
        <v>850</v>
      </c>
      <c r="C37" s="151" t="s">
        <v>113</v>
      </c>
      <c r="D37" s="153"/>
      <c r="E37" s="153">
        <v>3</v>
      </c>
      <c r="F37" s="153">
        <v>5</v>
      </c>
      <c r="G37" s="180" t="s">
        <v>857</v>
      </c>
      <c r="H37" s="180" t="s">
        <v>840</v>
      </c>
      <c r="I37" s="151"/>
      <c r="J37" s="101"/>
      <c r="K37" s="50"/>
      <c r="L37" s="50"/>
      <c r="M37" s="50"/>
    </row>
    <row r="38" spans="1:13" x14ac:dyDescent="0.35">
      <c r="A38" s="277" t="s">
        <v>876</v>
      </c>
      <c r="B38" s="277"/>
      <c r="C38" s="277"/>
      <c r="D38" s="277"/>
      <c r="E38" s="277"/>
      <c r="F38" s="277"/>
      <c r="G38" s="277"/>
      <c r="H38" s="179"/>
      <c r="I38" s="196" t="s">
        <v>238</v>
      </c>
      <c r="J38" s="109" t="s">
        <v>239</v>
      </c>
      <c r="K38" s="50"/>
      <c r="L38" s="50"/>
      <c r="M38" s="50"/>
    </row>
    <row r="39" spans="1:13" x14ac:dyDescent="0.35">
      <c r="A39" s="150" t="s">
        <v>930</v>
      </c>
      <c r="B39" s="152" t="s">
        <v>246</v>
      </c>
      <c r="C39" s="153" t="s">
        <v>113</v>
      </c>
      <c r="D39" s="181"/>
      <c r="E39" s="153">
        <v>2</v>
      </c>
      <c r="F39" s="254">
        <v>1</v>
      </c>
      <c r="G39" s="180" t="s">
        <v>172</v>
      </c>
      <c r="H39" s="159" t="s">
        <v>889</v>
      </c>
      <c r="I39" s="150" t="s">
        <v>240</v>
      </c>
      <c r="J39" s="102">
        <v>2021030301422</v>
      </c>
      <c r="K39" s="50"/>
      <c r="L39" s="50"/>
      <c r="M39" s="50"/>
    </row>
    <row r="40" spans="1:13" x14ac:dyDescent="0.35">
      <c r="A40" s="150" t="s">
        <v>890</v>
      </c>
      <c r="B40" s="152" t="s">
        <v>245</v>
      </c>
      <c r="C40" s="153" t="s">
        <v>113</v>
      </c>
      <c r="D40" s="181"/>
      <c r="E40" s="153">
        <v>2</v>
      </c>
      <c r="F40" s="254">
        <v>1</v>
      </c>
      <c r="G40" s="180" t="s">
        <v>172</v>
      </c>
      <c r="H40" s="159" t="s">
        <v>889</v>
      </c>
      <c r="I40" s="150" t="s">
        <v>242</v>
      </c>
      <c r="J40" s="103">
        <v>2202250001303</v>
      </c>
      <c r="K40" s="50"/>
      <c r="L40" s="50"/>
      <c r="M40" s="50"/>
    </row>
    <row r="41" spans="1:13" x14ac:dyDescent="0.35">
      <c r="A41" s="150" t="s">
        <v>891</v>
      </c>
      <c r="B41" s="152" t="s">
        <v>244</v>
      </c>
      <c r="C41" s="151" t="s">
        <v>113</v>
      </c>
      <c r="D41" s="181"/>
      <c r="E41" s="153">
        <v>2</v>
      </c>
      <c r="F41" s="254">
        <v>1</v>
      </c>
      <c r="G41" s="180" t="s">
        <v>172</v>
      </c>
      <c r="H41" s="159" t="s">
        <v>431</v>
      </c>
      <c r="I41" s="150" t="s">
        <v>243</v>
      </c>
      <c r="J41" s="101">
        <v>2206090000274</v>
      </c>
      <c r="K41" s="50"/>
      <c r="L41" s="50"/>
      <c r="M41" s="50"/>
    </row>
    <row r="42" spans="1:13" x14ac:dyDescent="0.35">
      <c r="A42" s="150" t="s">
        <v>892</v>
      </c>
      <c r="B42" s="152" t="s">
        <v>251</v>
      </c>
      <c r="C42" s="152" t="s">
        <v>113</v>
      </c>
      <c r="D42" s="181"/>
      <c r="E42" s="153">
        <v>2</v>
      </c>
      <c r="F42" s="254">
        <v>1</v>
      </c>
      <c r="G42" s="180" t="s">
        <v>172</v>
      </c>
      <c r="H42" s="159" t="s">
        <v>431</v>
      </c>
      <c r="I42" s="150" t="s">
        <v>248</v>
      </c>
      <c r="J42" s="101">
        <v>2203290003593</v>
      </c>
      <c r="K42" s="50"/>
      <c r="L42" s="50"/>
      <c r="M42" s="50"/>
    </row>
    <row r="43" spans="1:13" x14ac:dyDescent="0.35">
      <c r="A43" s="150" t="s">
        <v>893</v>
      </c>
      <c r="B43" s="152" t="s">
        <v>252</v>
      </c>
      <c r="C43" s="152" t="s">
        <v>113</v>
      </c>
      <c r="D43" s="181"/>
      <c r="E43" s="153">
        <v>2</v>
      </c>
      <c r="F43" s="254">
        <v>1</v>
      </c>
      <c r="G43" s="180" t="s">
        <v>172</v>
      </c>
      <c r="H43" s="159" t="s">
        <v>431</v>
      </c>
      <c r="I43" s="150" t="s">
        <v>265</v>
      </c>
      <c r="J43" s="101">
        <v>2103290000465</v>
      </c>
      <c r="K43" s="50"/>
      <c r="L43" s="50"/>
      <c r="M43" s="50"/>
    </row>
    <row r="45" spans="1:13" x14ac:dyDescent="0.35">
      <c r="A45" s="150" t="s">
        <v>258</v>
      </c>
      <c r="B45" s="152" t="s">
        <v>255</v>
      </c>
      <c r="C45" s="152" t="s">
        <v>113</v>
      </c>
      <c r="D45" s="181"/>
      <c r="E45" s="153">
        <v>1</v>
      </c>
      <c r="F45" s="153">
        <v>1</v>
      </c>
      <c r="G45" s="180" t="s">
        <v>857</v>
      </c>
      <c r="H45" s="159" t="s">
        <v>878</v>
      </c>
      <c r="I45" s="150" t="s">
        <v>256</v>
      </c>
      <c r="J45" s="194">
        <v>2111100001182</v>
      </c>
      <c r="K45" s="50"/>
      <c r="L45" s="50"/>
      <c r="M45" s="50"/>
    </row>
    <row r="46" spans="1:13" x14ac:dyDescent="0.35">
      <c r="A46" s="150" t="s">
        <v>257</v>
      </c>
      <c r="B46" s="152" t="s">
        <v>255</v>
      </c>
      <c r="C46" s="152" t="s">
        <v>113</v>
      </c>
      <c r="D46" s="181"/>
      <c r="E46" s="153">
        <v>1</v>
      </c>
      <c r="F46" s="153">
        <v>1</v>
      </c>
      <c r="G46" s="180" t="s">
        <v>857</v>
      </c>
      <c r="H46" s="159" t="s">
        <v>878</v>
      </c>
      <c r="I46" s="150" t="s">
        <v>259</v>
      </c>
      <c r="J46" s="194">
        <v>2307260000190</v>
      </c>
      <c r="K46" s="50"/>
      <c r="L46" s="50"/>
      <c r="M46" s="50"/>
    </row>
    <row r="47" spans="1:13" x14ac:dyDescent="0.35">
      <c r="A47" s="150" t="s">
        <v>257</v>
      </c>
      <c r="B47" s="152" t="s">
        <v>255</v>
      </c>
      <c r="C47" s="152" t="s">
        <v>113</v>
      </c>
      <c r="D47" s="181"/>
      <c r="E47" s="153">
        <v>1</v>
      </c>
      <c r="F47" s="153">
        <v>1</v>
      </c>
      <c r="G47" s="180" t="s">
        <v>857</v>
      </c>
      <c r="H47" s="159" t="s">
        <v>878</v>
      </c>
      <c r="I47" s="150" t="s">
        <v>260</v>
      </c>
      <c r="J47" s="194">
        <v>2307260000206</v>
      </c>
      <c r="K47" s="50"/>
      <c r="L47" s="50"/>
      <c r="M47" s="50"/>
    </row>
    <row r="48" spans="1:13" x14ac:dyDescent="0.35">
      <c r="A48" s="150" t="s">
        <v>261</v>
      </c>
      <c r="B48" s="152" t="s">
        <v>262</v>
      </c>
      <c r="C48" s="152" t="s">
        <v>113</v>
      </c>
      <c r="D48" s="181"/>
      <c r="E48" s="153">
        <v>1</v>
      </c>
      <c r="F48" s="153">
        <v>1</v>
      </c>
      <c r="G48" s="180" t="s">
        <v>857</v>
      </c>
      <c r="H48" s="159" t="s">
        <v>878</v>
      </c>
      <c r="I48" s="150" t="s">
        <v>264</v>
      </c>
      <c r="J48" s="194">
        <v>2307260000176</v>
      </c>
      <c r="K48" s="50"/>
      <c r="L48" s="50"/>
      <c r="M48" s="50"/>
    </row>
    <row r="49" spans="1:13" x14ac:dyDescent="0.35">
      <c r="A49" s="150" t="s">
        <v>261</v>
      </c>
      <c r="B49" s="152" t="s">
        <v>262</v>
      </c>
      <c r="C49" s="152" t="s">
        <v>113</v>
      </c>
      <c r="D49" s="181"/>
      <c r="E49" s="153">
        <v>1</v>
      </c>
      <c r="F49" s="153">
        <v>1</v>
      </c>
      <c r="G49" s="180" t="s">
        <v>857</v>
      </c>
      <c r="H49" s="159" t="s">
        <v>878</v>
      </c>
      <c r="I49" s="150" t="s">
        <v>263</v>
      </c>
      <c r="J49" s="194">
        <v>2250310003309</v>
      </c>
      <c r="K49" s="50"/>
      <c r="L49" s="50"/>
      <c r="M49" s="50"/>
    </row>
    <row r="50" spans="1:13" x14ac:dyDescent="0.35">
      <c r="A50" s="181" t="s">
        <v>877</v>
      </c>
      <c r="B50" s="181" t="s">
        <v>697</v>
      </c>
      <c r="C50" s="181" t="s">
        <v>696</v>
      </c>
      <c r="D50" s="181"/>
      <c r="E50" s="187">
        <v>1</v>
      </c>
      <c r="F50" s="187">
        <v>1</v>
      </c>
      <c r="G50" s="180" t="s">
        <v>857</v>
      </c>
      <c r="H50" s="159" t="s">
        <v>429</v>
      </c>
      <c r="I50" s="181">
        <v>15371601</v>
      </c>
      <c r="J50" s="181"/>
      <c r="K50" s="50"/>
      <c r="L50" s="50"/>
      <c r="M50" s="50"/>
    </row>
    <row r="51" spans="1:13" s="204" customFormat="1" x14ac:dyDescent="0.35">
      <c r="A51" s="150" t="s">
        <v>173</v>
      </c>
      <c r="B51" s="151" t="s">
        <v>174</v>
      </c>
      <c r="C51" s="151" t="s">
        <v>113</v>
      </c>
      <c r="D51" s="150"/>
      <c r="E51" s="151">
        <v>1</v>
      </c>
      <c r="F51" s="151">
        <v>1</v>
      </c>
      <c r="G51" s="180" t="s">
        <v>857</v>
      </c>
      <c r="H51" s="159" t="s">
        <v>429</v>
      </c>
      <c r="I51" s="150"/>
      <c r="J51" s="251"/>
      <c r="K51" s="203"/>
      <c r="L51" s="203"/>
      <c r="M51" s="203"/>
    </row>
    <row r="52" spans="1:13" x14ac:dyDescent="0.35">
      <c r="A52" s="109" t="s">
        <v>862</v>
      </c>
      <c r="B52" s="92"/>
      <c r="C52" s="92"/>
      <c r="D52" s="92"/>
      <c r="E52" s="85"/>
      <c r="F52" s="85"/>
      <c r="G52" s="121"/>
      <c r="H52" s="121"/>
      <c r="I52" s="92"/>
      <c r="J52" s="50"/>
      <c r="K52" s="50"/>
      <c r="L52" s="50"/>
      <c r="M52" s="50"/>
    </row>
    <row r="53" spans="1:13" x14ac:dyDescent="0.35">
      <c r="A53" s="150" t="s">
        <v>860</v>
      </c>
      <c r="B53" s="151" t="s">
        <v>859</v>
      </c>
      <c r="C53" s="151" t="s">
        <v>858</v>
      </c>
      <c r="D53" s="153"/>
      <c r="E53" s="153">
        <v>1</v>
      </c>
      <c r="F53" s="153">
        <v>1</v>
      </c>
      <c r="G53" s="151" t="s">
        <v>857</v>
      </c>
      <c r="H53" s="151" t="s">
        <v>861</v>
      </c>
      <c r="I53" s="151"/>
      <c r="J53" s="206"/>
      <c r="K53" s="50"/>
      <c r="L53" s="50"/>
      <c r="M53" s="50"/>
    </row>
    <row r="54" spans="1:13" x14ac:dyDescent="0.35">
      <c r="A54" s="150" t="s">
        <v>287</v>
      </c>
      <c r="B54" s="151">
        <v>50723</v>
      </c>
      <c r="C54" s="151" t="s">
        <v>171</v>
      </c>
      <c r="D54" s="153"/>
      <c r="E54" s="153">
        <v>1</v>
      </c>
      <c r="F54" s="153">
        <v>1</v>
      </c>
      <c r="G54" s="151" t="s">
        <v>857</v>
      </c>
      <c r="H54" s="151" t="s">
        <v>861</v>
      </c>
      <c r="I54" s="151"/>
      <c r="J54" s="206"/>
      <c r="K54" s="50"/>
      <c r="L54" s="50"/>
      <c r="M54" s="50"/>
    </row>
    <row r="55" spans="1:13" x14ac:dyDescent="0.35">
      <c r="A55" s="178" t="s">
        <v>281</v>
      </c>
      <c r="B55" s="152" t="s">
        <v>282</v>
      </c>
      <c r="C55" s="152" t="s">
        <v>283</v>
      </c>
      <c r="D55" s="179"/>
      <c r="E55" s="152">
        <v>1</v>
      </c>
      <c r="F55" s="152">
        <v>1</v>
      </c>
      <c r="G55" s="151" t="s">
        <v>857</v>
      </c>
      <c r="H55" s="151" t="s">
        <v>861</v>
      </c>
      <c r="I55" s="181" t="s">
        <v>284</v>
      </c>
      <c r="J55" s="206"/>
      <c r="K55" s="50"/>
      <c r="L55" s="50"/>
      <c r="M55" s="50"/>
    </row>
    <row r="56" spans="1:13" x14ac:dyDescent="0.35">
      <c r="A56" s="181" t="s">
        <v>863</v>
      </c>
      <c r="B56" s="187" t="s">
        <v>864</v>
      </c>
      <c r="C56" s="187" t="s">
        <v>865</v>
      </c>
      <c r="D56" s="181"/>
      <c r="E56" s="187">
        <v>2</v>
      </c>
      <c r="F56" s="187">
        <v>2</v>
      </c>
      <c r="G56" s="151" t="s">
        <v>857</v>
      </c>
      <c r="H56" s="151" t="s">
        <v>861</v>
      </c>
      <c r="I56" s="181"/>
      <c r="J56" s="145"/>
      <c r="K56" s="50"/>
      <c r="L56" s="50"/>
      <c r="M56" s="50"/>
    </row>
    <row r="57" spans="1:13" x14ac:dyDescent="0.35">
      <c r="A57" s="181" t="s">
        <v>868</v>
      </c>
      <c r="B57" s="187" t="s">
        <v>866</v>
      </c>
      <c r="C57" s="187" t="s">
        <v>171</v>
      </c>
      <c r="D57" s="181"/>
      <c r="E57" s="187">
        <v>1</v>
      </c>
      <c r="F57" s="187">
        <v>1</v>
      </c>
      <c r="G57" s="151" t="s">
        <v>857</v>
      </c>
      <c r="H57" s="151" t="s">
        <v>861</v>
      </c>
      <c r="I57" s="181" t="s">
        <v>867</v>
      </c>
      <c r="J57" s="50"/>
      <c r="K57" s="50"/>
      <c r="L57" s="50"/>
      <c r="M57" s="50"/>
    </row>
    <row r="58" spans="1:13" x14ac:dyDescent="0.35">
      <c r="A58" s="181" t="s">
        <v>869</v>
      </c>
      <c r="B58" s="187" t="s">
        <v>866</v>
      </c>
      <c r="C58" s="187" t="s">
        <v>171</v>
      </c>
      <c r="D58" s="181"/>
      <c r="E58" s="187">
        <v>1</v>
      </c>
      <c r="F58" s="187">
        <v>1</v>
      </c>
      <c r="G58" s="151" t="s">
        <v>857</v>
      </c>
      <c r="H58" s="151" t="s">
        <v>861</v>
      </c>
      <c r="I58" s="181" t="s">
        <v>870</v>
      </c>
      <c r="J58" s="50"/>
      <c r="K58" s="50"/>
      <c r="L58" s="50"/>
      <c r="M58" s="50"/>
    </row>
    <row r="59" spans="1:13" x14ac:dyDescent="0.35">
      <c r="A59" s="150" t="s">
        <v>871</v>
      </c>
      <c r="B59" s="187"/>
      <c r="C59" s="187"/>
      <c r="D59" s="181"/>
      <c r="E59" s="187">
        <v>5</v>
      </c>
      <c r="F59" s="187">
        <v>11</v>
      </c>
      <c r="G59" s="151" t="s">
        <v>857</v>
      </c>
      <c r="H59" s="151" t="s">
        <v>861</v>
      </c>
      <c r="I59" s="181"/>
      <c r="J59" s="50"/>
      <c r="K59" s="50"/>
      <c r="L59" s="50"/>
      <c r="M59" s="50"/>
    </row>
    <row r="60" spans="1:13" x14ac:dyDescent="0.35">
      <c r="A60" s="150" t="s">
        <v>872</v>
      </c>
      <c r="B60" s="187"/>
      <c r="C60" s="187"/>
      <c r="D60" s="181"/>
      <c r="E60" s="187">
        <v>5</v>
      </c>
      <c r="F60" s="187">
        <v>11</v>
      </c>
      <c r="G60" s="151" t="s">
        <v>857</v>
      </c>
      <c r="H60" s="151" t="s">
        <v>861</v>
      </c>
      <c r="I60" s="181"/>
      <c r="J60" s="50"/>
      <c r="K60" s="50"/>
      <c r="L60" s="50"/>
      <c r="M60" s="50"/>
    </row>
    <row r="61" spans="1:13" x14ac:dyDescent="0.35">
      <c r="A61" s="150" t="s">
        <v>873</v>
      </c>
      <c r="B61" s="187"/>
      <c r="C61" s="187"/>
      <c r="D61" s="181"/>
      <c r="E61" s="187">
        <v>5</v>
      </c>
      <c r="F61" s="187">
        <v>11</v>
      </c>
      <c r="G61" s="151" t="s">
        <v>857</v>
      </c>
      <c r="H61" s="151" t="s">
        <v>861</v>
      </c>
      <c r="I61" s="181"/>
      <c r="J61" s="50"/>
      <c r="K61" s="50"/>
      <c r="L61" s="50"/>
      <c r="M61" s="50"/>
    </row>
    <row r="62" spans="1:13" x14ac:dyDescent="0.35">
      <c r="A62" s="150" t="s">
        <v>874</v>
      </c>
      <c r="B62" s="187"/>
      <c r="C62" s="187"/>
      <c r="D62" s="181"/>
      <c r="E62" s="187">
        <v>5</v>
      </c>
      <c r="F62" s="187">
        <v>10</v>
      </c>
      <c r="G62" s="151" t="s">
        <v>857</v>
      </c>
      <c r="H62" s="151" t="s">
        <v>861</v>
      </c>
      <c r="I62" s="181"/>
      <c r="J62" s="50"/>
      <c r="K62" s="50"/>
      <c r="L62" s="50"/>
      <c r="M62" s="50"/>
    </row>
    <row r="63" spans="1:13" x14ac:dyDescent="0.35">
      <c r="A63" s="150" t="s">
        <v>875</v>
      </c>
      <c r="B63" s="187"/>
      <c r="C63" s="187"/>
      <c r="D63" s="181"/>
      <c r="E63" s="187">
        <v>5</v>
      </c>
      <c r="F63" s="187">
        <v>10</v>
      </c>
      <c r="G63" s="151" t="s">
        <v>857</v>
      </c>
      <c r="H63" s="151" t="s">
        <v>861</v>
      </c>
      <c r="I63" s="181"/>
      <c r="J63" s="50"/>
      <c r="K63" s="50"/>
      <c r="L63" s="50"/>
      <c r="M63" s="50"/>
    </row>
    <row r="64" spans="1:13" x14ac:dyDescent="0.35">
      <c r="A64" s="150" t="s">
        <v>658</v>
      </c>
      <c r="B64" s="187"/>
      <c r="C64" s="187"/>
      <c r="D64" s="181"/>
      <c r="E64" s="187">
        <v>2</v>
      </c>
      <c r="F64" s="187">
        <v>2</v>
      </c>
      <c r="G64" s="151" t="s">
        <v>857</v>
      </c>
      <c r="H64" s="151" t="s">
        <v>861</v>
      </c>
      <c r="I64" s="181"/>
      <c r="J64" s="50"/>
      <c r="K64" s="50"/>
      <c r="L64" s="50"/>
      <c r="M64" s="50"/>
    </row>
    <row r="65" spans="1:13" x14ac:dyDescent="0.35">
      <c r="A65" s="150" t="s">
        <v>275</v>
      </c>
      <c r="B65" s="151" t="s">
        <v>276</v>
      </c>
      <c r="C65" s="151" t="s">
        <v>171</v>
      </c>
      <c r="D65" s="150"/>
      <c r="E65" s="151">
        <v>1</v>
      </c>
      <c r="F65" s="151">
        <v>1</v>
      </c>
      <c r="G65" s="152" t="s">
        <v>857</v>
      </c>
      <c r="H65" s="152" t="s">
        <v>449</v>
      </c>
      <c r="I65" s="150"/>
      <c r="J65" s="50"/>
      <c r="K65" s="50"/>
      <c r="L65" s="50"/>
      <c r="M65" s="50"/>
    </row>
    <row r="66" spans="1:13" x14ac:dyDescent="0.35">
      <c r="A66" s="178" t="s">
        <v>269</v>
      </c>
      <c r="B66" s="152" t="s">
        <v>270</v>
      </c>
      <c r="C66" s="152" t="s">
        <v>271</v>
      </c>
      <c r="D66" s="181"/>
      <c r="E66" s="153">
        <v>1</v>
      </c>
      <c r="F66" s="153">
        <v>1</v>
      </c>
      <c r="G66" s="152" t="s">
        <v>857</v>
      </c>
      <c r="H66" s="152" t="s">
        <v>449</v>
      </c>
      <c r="I66" s="181">
        <v>2500</v>
      </c>
      <c r="J66" s="50"/>
      <c r="K66" s="50"/>
      <c r="L66" s="50"/>
      <c r="M66" s="50"/>
    </row>
    <row r="67" spans="1:13" customFormat="1" x14ac:dyDescent="0.35">
      <c r="A67" s="150" t="s">
        <v>593</v>
      </c>
      <c r="B67" s="152" t="s">
        <v>595</v>
      </c>
      <c r="C67" s="152" t="s">
        <v>756</v>
      </c>
      <c r="D67" s="150"/>
      <c r="E67" s="152">
        <v>1</v>
      </c>
      <c r="F67" s="151">
        <v>1</v>
      </c>
      <c r="G67" s="187" t="s">
        <v>857</v>
      </c>
      <c r="H67" s="152" t="s">
        <v>449</v>
      </c>
      <c r="I67" s="150" t="s">
        <v>894</v>
      </c>
    </row>
    <row r="68" spans="1:13" x14ac:dyDescent="0.35">
      <c r="A68" s="150" t="s">
        <v>895</v>
      </c>
      <c r="B68" s="187" t="s">
        <v>896</v>
      </c>
      <c r="C68" s="187" t="s">
        <v>171</v>
      </c>
      <c r="D68" s="181"/>
      <c r="E68" s="187">
        <v>1</v>
      </c>
      <c r="F68" s="187">
        <v>1</v>
      </c>
      <c r="G68" s="187" t="s">
        <v>857</v>
      </c>
      <c r="H68" s="152" t="s">
        <v>449</v>
      </c>
      <c r="I68" s="181"/>
      <c r="J68" s="50"/>
      <c r="K68" s="50"/>
      <c r="L68" s="50"/>
      <c r="M68" s="50"/>
    </row>
    <row r="69" spans="1:13" x14ac:dyDescent="0.35">
      <c r="A69" s="181" t="s">
        <v>579</v>
      </c>
      <c r="B69" s="187" t="s">
        <v>897</v>
      </c>
      <c r="C69" s="187" t="s">
        <v>523</v>
      </c>
      <c r="D69" s="181"/>
      <c r="E69" s="187">
        <v>1</v>
      </c>
      <c r="F69" s="187">
        <v>1</v>
      </c>
      <c r="G69" s="153" t="s">
        <v>857</v>
      </c>
      <c r="H69" s="152" t="s">
        <v>449</v>
      </c>
      <c r="I69" s="181">
        <v>5582</v>
      </c>
      <c r="J69" s="50"/>
      <c r="K69" s="50"/>
      <c r="L69" s="50"/>
      <c r="M69" s="50"/>
    </row>
    <row r="70" spans="1:13" x14ac:dyDescent="0.35">
      <c r="A70" s="150" t="s">
        <v>972</v>
      </c>
      <c r="B70" s="152" t="s">
        <v>973</v>
      </c>
      <c r="C70" s="152" t="s">
        <v>974</v>
      </c>
      <c r="D70" s="42"/>
      <c r="E70" s="187">
        <v>1</v>
      </c>
      <c r="F70" s="187">
        <v>1</v>
      </c>
      <c r="G70" s="152" t="s">
        <v>45</v>
      </c>
      <c r="H70" s="152" t="s">
        <v>975</v>
      </c>
      <c r="I70" s="181" t="s">
        <v>976</v>
      </c>
      <c r="J70" s="50"/>
      <c r="K70" s="50"/>
      <c r="L70" s="50"/>
      <c r="M70" s="50"/>
    </row>
    <row r="71" spans="1:13" x14ac:dyDescent="0.35">
      <c r="A71" s="50"/>
      <c r="B71" s="50"/>
      <c r="C71" s="50"/>
      <c r="D71" s="50"/>
      <c r="E71" s="52"/>
      <c r="F71" s="52"/>
      <c r="G71" s="50"/>
      <c r="H71" s="50"/>
      <c r="I71" s="50"/>
      <c r="J71" s="50"/>
      <c r="K71" s="50"/>
      <c r="L71" s="50"/>
      <c r="M71" s="50"/>
    </row>
    <row r="72" spans="1:13" x14ac:dyDescent="0.35">
      <c r="A72" s="50"/>
      <c r="B72" s="50"/>
      <c r="C72" s="50"/>
      <c r="D72" s="50"/>
      <c r="E72" s="52"/>
      <c r="F72" s="52"/>
      <c r="G72" s="50"/>
      <c r="H72" s="50"/>
      <c r="I72" s="50"/>
      <c r="J72" s="50"/>
      <c r="K72" s="50"/>
      <c r="L72" s="50"/>
      <c r="M72" s="50"/>
    </row>
    <row r="73" spans="1:13" x14ac:dyDescent="0.35">
      <c r="A73" s="150" t="s">
        <v>694</v>
      </c>
      <c r="B73" s="150" t="s">
        <v>699</v>
      </c>
      <c r="C73" s="150" t="s">
        <v>171</v>
      </c>
      <c r="D73" s="185"/>
      <c r="E73" s="185"/>
      <c r="F73" s="150"/>
      <c r="G73" s="152" t="s">
        <v>421</v>
      </c>
      <c r="H73" s="152"/>
      <c r="I73" s="185"/>
    </row>
    <row r="74" spans="1:13" x14ac:dyDescent="0.35">
      <c r="A74" s="181" t="s">
        <v>700</v>
      </c>
      <c r="B74" s="181">
        <v>11235</v>
      </c>
      <c r="C74" s="181" t="s">
        <v>171</v>
      </c>
      <c r="D74" s="181"/>
      <c r="E74" s="187"/>
      <c r="F74" s="187"/>
      <c r="G74" s="152" t="s">
        <v>421</v>
      </c>
      <c r="H74" s="187"/>
      <c r="I74" s="181"/>
      <c r="J74" s="50"/>
      <c r="K74" s="50"/>
      <c r="L74" s="50"/>
      <c r="M74" s="50"/>
    </row>
    <row r="75" spans="1:13" x14ac:dyDescent="0.35">
      <c r="A75" s="181" t="s">
        <v>695</v>
      </c>
      <c r="B75" s="181" t="s">
        <v>697</v>
      </c>
      <c r="C75" s="181" t="s">
        <v>696</v>
      </c>
      <c r="D75" s="181"/>
      <c r="E75" s="187"/>
      <c r="F75" s="187"/>
      <c r="G75" s="152" t="s">
        <v>421</v>
      </c>
      <c r="H75" s="187" t="s">
        <v>698</v>
      </c>
      <c r="I75" s="181">
        <v>15371606</v>
      </c>
      <c r="J75" s="50"/>
      <c r="K75" s="50"/>
      <c r="L75" s="50"/>
      <c r="M75" s="50"/>
    </row>
    <row r="76" spans="1:13" x14ac:dyDescent="0.35">
      <c r="A76" s="42"/>
      <c r="B76" s="42"/>
      <c r="C76" s="42"/>
      <c r="D76" s="42"/>
      <c r="E76" s="51"/>
      <c r="F76" s="51"/>
      <c r="G76" s="42"/>
      <c r="H76" s="51"/>
      <c r="I76" s="42"/>
      <c r="J76" s="50"/>
      <c r="K76" s="50"/>
      <c r="L76" s="50"/>
      <c r="M76" s="50"/>
    </row>
    <row r="77" spans="1:13" x14ac:dyDescent="0.35">
      <c r="A77" s="42"/>
      <c r="B77" s="42"/>
      <c r="C77" s="42"/>
      <c r="D77" s="42"/>
      <c r="E77" s="51"/>
      <c r="F77" s="51"/>
      <c r="G77" s="42"/>
      <c r="H77" s="51"/>
      <c r="I77" s="42"/>
      <c r="J77" s="50"/>
      <c r="K77" s="50"/>
      <c r="L77" s="50"/>
      <c r="M77" s="50"/>
    </row>
    <row r="78" spans="1:13" x14ac:dyDescent="0.35">
      <c r="A78" s="150" t="s">
        <v>701</v>
      </c>
      <c r="B78" s="151">
        <v>1150015289</v>
      </c>
      <c r="C78" s="151" t="s">
        <v>176</v>
      </c>
      <c r="D78" s="150"/>
      <c r="E78" s="151">
        <v>1</v>
      </c>
      <c r="F78" s="151">
        <v>1</v>
      </c>
      <c r="G78" s="152" t="s">
        <v>1044</v>
      </c>
      <c r="H78" s="152" t="s">
        <v>430</v>
      </c>
      <c r="I78" s="150"/>
      <c r="J78" s="50"/>
      <c r="K78" s="50"/>
      <c r="L78" s="50"/>
      <c r="M78" s="50"/>
    </row>
    <row r="79" spans="1:13" x14ac:dyDescent="0.35">
      <c r="A79" s="150" t="s">
        <v>702</v>
      </c>
      <c r="B79" s="181"/>
      <c r="C79" s="150" t="s">
        <v>176</v>
      </c>
      <c r="D79" s="181"/>
      <c r="E79" s="187">
        <v>1</v>
      </c>
      <c r="F79" s="187">
        <v>1</v>
      </c>
      <c r="G79" s="152" t="s">
        <v>780</v>
      </c>
      <c r="H79" s="187"/>
      <c r="I79" s="181"/>
      <c r="J79" s="50"/>
      <c r="K79" s="50"/>
      <c r="L79" s="50"/>
      <c r="M79" s="50"/>
    </row>
    <row r="80" spans="1:13" x14ac:dyDescent="0.35">
      <c r="A80" s="150" t="s">
        <v>1048</v>
      </c>
      <c r="B80" s="181"/>
      <c r="C80" s="150" t="s">
        <v>1049</v>
      </c>
      <c r="D80" s="181"/>
      <c r="E80" s="187">
        <v>1</v>
      </c>
      <c r="F80" s="187">
        <v>1</v>
      </c>
      <c r="G80" s="152" t="s">
        <v>1050</v>
      </c>
      <c r="H80" s="187"/>
      <c r="I80" s="181"/>
      <c r="J80" s="50"/>
      <c r="K80" s="50"/>
      <c r="L80" s="50"/>
      <c r="M80" s="50"/>
    </row>
    <row r="81" spans="1:18" x14ac:dyDescent="0.35">
      <c r="A81" s="50"/>
      <c r="B81" s="50"/>
      <c r="C81" s="50"/>
      <c r="D81" s="50"/>
      <c r="E81" s="52"/>
      <c r="F81" s="52"/>
      <c r="G81" s="50"/>
      <c r="H81" s="52"/>
      <c r="I81" s="50"/>
      <c r="J81" s="50"/>
      <c r="K81" s="50"/>
      <c r="L81" s="50"/>
      <c r="M81" s="50"/>
    </row>
    <row r="82" spans="1:18" s="172" customFormat="1" x14ac:dyDescent="0.35">
      <c r="A82" s="181" t="s">
        <v>880</v>
      </c>
      <c r="B82" s="181"/>
      <c r="C82" s="181" t="s">
        <v>176</v>
      </c>
      <c r="D82" s="181"/>
      <c r="E82" s="187"/>
      <c r="F82" s="187"/>
      <c r="G82" s="151" t="s">
        <v>857</v>
      </c>
      <c r="H82" s="187" t="s">
        <v>881</v>
      </c>
      <c r="I82" s="181"/>
      <c r="J82" s="57"/>
      <c r="K82" s="57"/>
      <c r="L82" s="57"/>
      <c r="M82" s="57"/>
      <c r="N82" s="252"/>
      <c r="O82" s="252"/>
      <c r="P82" s="252"/>
      <c r="Q82" s="252"/>
      <c r="R82" s="252"/>
    </row>
    <row r="83" spans="1:18" s="172" customFormat="1" x14ac:dyDescent="0.35">
      <c r="A83" s="150" t="s">
        <v>879</v>
      </c>
      <c r="B83" s="181" t="s">
        <v>882</v>
      </c>
      <c r="C83" s="181" t="s">
        <v>883</v>
      </c>
      <c r="D83" s="181"/>
      <c r="E83" s="187"/>
      <c r="F83" s="187"/>
      <c r="G83" s="151" t="s">
        <v>857</v>
      </c>
      <c r="H83" s="187" t="s">
        <v>881</v>
      </c>
      <c r="I83" s="181">
        <v>2205030000060</v>
      </c>
      <c r="J83" s="252"/>
      <c r="K83" s="57"/>
      <c r="L83" s="57"/>
      <c r="M83" s="57"/>
      <c r="N83" s="252"/>
      <c r="O83" s="252"/>
      <c r="P83" s="252"/>
      <c r="Q83" s="252"/>
      <c r="R83" s="252"/>
    </row>
    <row r="84" spans="1:18" x14ac:dyDescent="0.35">
      <c r="A84" s="50"/>
      <c r="B84" s="50"/>
      <c r="C84" s="50"/>
      <c r="D84" s="50"/>
      <c r="E84" s="52"/>
      <c r="F84" s="52"/>
      <c r="G84" s="50"/>
      <c r="H84" s="52"/>
      <c r="I84" s="50"/>
      <c r="J84" s="50"/>
      <c r="K84" s="50"/>
      <c r="L84" s="50"/>
      <c r="M84" s="50"/>
    </row>
    <row r="85" spans="1:18" x14ac:dyDescent="0.35">
      <c r="A85" s="50"/>
      <c r="B85" s="50"/>
      <c r="C85" s="50"/>
      <c r="D85" s="50"/>
      <c r="E85" s="52"/>
      <c r="F85" s="52"/>
      <c r="G85" s="50"/>
      <c r="H85" s="52"/>
      <c r="I85" s="50"/>
      <c r="J85" s="50"/>
      <c r="K85" s="50"/>
      <c r="L85" s="50"/>
      <c r="M85" s="50"/>
    </row>
    <row r="86" spans="1:18" x14ac:dyDescent="0.35">
      <c r="A86" s="150" t="s">
        <v>888</v>
      </c>
      <c r="B86" s="152" t="s">
        <v>253</v>
      </c>
      <c r="C86" s="152" t="s">
        <v>113</v>
      </c>
      <c r="D86" s="181"/>
      <c r="E86" s="153">
        <v>1</v>
      </c>
      <c r="F86" s="153">
        <v>1</v>
      </c>
      <c r="G86" s="151" t="s">
        <v>857</v>
      </c>
      <c r="H86" s="152" t="s">
        <v>884</v>
      </c>
      <c r="I86" s="150" t="s">
        <v>254</v>
      </c>
      <c r="J86" s="206">
        <v>2201250011923</v>
      </c>
      <c r="K86" s="50"/>
      <c r="L86" s="50"/>
      <c r="M86" s="50"/>
    </row>
    <row r="87" spans="1:18" x14ac:dyDescent="0.35">
      <c r="A87" s="181" t="s">
        <v>887</v>
      </c>
      <c r="B87" s="181"/>
      <c r="C87" s="187" t="s">
        <v>176</v>
      </c>
      <c r="D87" s="181"/>
      <c r="E87" s="187">
        <v>1</v>
      </c>
      <c r="F87" s="187">
        <v>1</v>
      </c>
      <c r="G87" s="151" t="s">
        <v>857</v>
      </c>
      <c r="H87" s="152" t="s">
        <v>884</v>
      </c>
      <c r="I87" s="181"/>
      <c r="J87" s="50"/>
      <c r="K87" s="50"/>
      <c r="L87" s="50"/>
      <c r="M87" s="50"/>
    </row>
    <row r="88" spans="1:18" x14ac:dyDescent="0.35">
      <c r="A88" s="50"/>
      <c r="B88" s="50"/>
      <c r="C88" s="50"/>
      <c r="D88" s="50"/>
      <c r="E88" s="52"/>
      <c r="F88" s="52"/>
      <c r="G88" s="50"/>
      <c r="H88" s="88"/>
      <c r="I88" s="50"/>
      <c r="J88" s="50"/>
      <c r="K88" s="50"/>
      <c r="L88" s="50"/>
      <c r="M88" s="50"/>
    </row>
    <row r="89" spans="1:18" x14ac:dyDescent="0.35">
      <c r="A89" s="50"/>
      <c r="B89" s="50"/>
      <c r="C89" s="50"/>
      <c r="D89" s="50"/>
      <c r="E89" s="52"/>
      <c r="F89" s="52"/>
      <c r="G89" s="50"/>
      <c r="H89" s="50"/>
      <c r="I89" s="50"/>
      <c r="J89" s="50"/>
      <c r="K89" s="50"/>
      <c r="L89" s="50"/>
      <c r="M89" s="50"/>
    </row>
    <row r="90" spans="1:18" x14ac:dyDescent="0.35">
      <c r="A90" s="205" t="s">
        <v>977</v>
      </c>
      <c r="B90" s="50"/>
      <c r="C90" s="50"/>
      <c r="D90" s="50"/>
      <c r="E90" s="52"/>
      <c r="F90" s="52"/>
      <c r="G90" s="50"/>
      <c r="H90" s="50"/>
      <c r="I90" s="50"/>
      <c r="J90" s="50"/>
      <c r="K90" s="50"/>
      <c r="L90" s="50"/>
      <c r="M90" s="50"/>
    </row>
    <row r="91" spans="1:18" x14ac:dyDescent="0.35">
      <c r="A91" s="181" t="s">
        <v>898</v>
      </c>
      <c r="B91" s="181"/>
      <c r="C91" s="181"/>
      <c r="D91" s="181"/>
      <c r="E91" s="187">
        <v>5</v>
      </c>
      <c r="F91" s="187">
        <v>7</v>
      </c>
      <c r="G91" s="181" t="s">
        <v>899</v>
      </c>
      <c r="H91" s="181" t="s">
        <v>900</v>
      </c>
      <c r="I91" s="50"/>
      <c r="J91" s="50"/>
      <c r="K91" s="50"/>
      <c r="L91" s="50"/>
      <c r="M91" s="50"/>
    </row>
    <row r="92" spans="1:18" x14ac:dyDescent="0.35">
      <c r="A92" s="150" t="s">
        <v>901</v>
      </c>
      <c r="B92" s="181"/>
      <c r="C92" s="181"/>
      <c r="D92" s="181"/>
      <c r="E92" s="187">
        <v>1</v>
      </c>
      <c r="F92" s="187">
        <v>1</v>
      </c>
      <c r="G92" s="181" t="s">
        <v>899</v>
      </c>
      <c r="H92" s="181" t="s">
        <v>900</v>
      </c>
      <c r="I92" s="50"/>
      <c r="J92" s="50"/>
      <c r="K92" s="50"/>
      <c r="L92" s="50"/>
      <c r="M92" s="50"/>
    </row>
    <row r="93" spans="1:18" x14ac:dyDescent="0.35">
      <c r="A93" s="150" t="s">
        <v>902</v>
      </c>
      <c r="B93" s="181"/>
      <c r="C93" s="181"/>
      <c r="D93" s="181"/>
      <c r="E93" s="187">
        <v>1</v>
      </c>
      <c r="F93" s="187">
        <v>2</v>
      </c>
      <c r="G93" s="181" t="s">
        <v>899</v>
      </c>
      <c r="H93" s="181" t="s">
        <v>900</v>
      </c>
      <c r="I93" s="50"/>
      <c r="J93" s="50"/>
      <c r="K93" s="50"/>
      <c r="L93" s="50"/>
      <c r="M93" s="50"/>
    </row>
    <row r="94" spans="1:18" x14ac:dyDescent="0.35">
      <c r="A94" s="150" t="s">
        <v>903</v>
      </c>
      <c r="B94" s="181"/>
      <c r="C94" s="181"/>
      <c r="D94" s="181"/>
      <c r="E94" s="187">
        <v>5</v>
      </c>
      <c r="F94" s="187">
        <v>10</v>
      </c>
      <c r="G94" s="181" t="s">
        <v>899</v>
      </c>
      <c r="H94" s="181" t="s">
        <v>900</v>
      </c>
      <c r="I94" s="50"/>
      <c r="J94" s="50"/>
      <c r="K94" s="50"/>
      <c r="L94" s="50"/>
      <c r="M94" s="50"/>
    </row>
    <row r="95" spans="1:18" x14ac:dyDescent="0.35">
      <c r="A95" s="150" t="s">
        <v>904</v>
      </c>
      <c r="B95" s="181" t="s">
        <v>905</v>
      </c>
      <c r="C95" s="181"/>
      <c r="D95" s="181"/>
      <c r="E95" s="187">
        <v>1</v>
      </c>
      <c r="F95" s="187">
        <v>1</v>
      </c>
      <c r="G95" s="181" t="s">
        <v>899</v>
      </c>
      <c r="H95" s="181" t="s">
        <v>900</v>
      </c>
      <c r="I95" s="50"/>
      <c r="J95" s="50"/>
      <c r="K95" s="50"/>
      <c r="L95" s="50"/>
      <c r="M95" s="50"/>
    </row>
    <row r="96" spans="1:18" x14ac:dyDescent="0.35">
      <c r="A96" s="150" t="s">
        <v>906</v>
      </c>
      <c r="B96" s="181"/>
      <c r="C96" s="181"/>
      <c r="D96" s="181"/>
      <c r="E96" s="187">
        <v>30</v>
      </c>
      <c r="F96" s="187">
        <v>30</v>
      </c>
      <c r="G96" s="181" t="s">
        <v>899</v>
      </c>
      <c r="H96" s="181" t="s">
        <v>900</v>
      </c>
      <c r="I96" s="50"/>
      <c r="J96" s="50"/>
      <c r="K96" s="50"/>
      <c r="L96" s="50"/>
      <c r="M96" s="50"/>
    </row>
    <row r="97" spans="1:13" x14ac:dyDescent="0.35">
      <c r="A97" s="150" t="s">
        <v>907</v>
      </c>
      <c r="B97" s="181"/>
      <c r="C97" s="181"/>
      <c r="D97" s="181"/>
      <c r="E97" s="187">
        <v>1</v>
      </c>
      <c r="F97" s="187">
        <v>1</v>
      </c>
      <c r="G97" s="181" t="s">
        <v>899</v>
      </c>
      <c r="H97" s="181" t="s">
        <v>900</v>
      </c>
      <c r="I97" s="50"/>
      <c r="J97" s="50"/>
      <c r="K97" s="50"/>
      <c r="L97" s="50"/>
      <c r="M97" s="50"/>
    </row>
    <row r="98" spans="1:13" x14ac:dyDescent="0.35">
      <c r="A98" s="150" t="s">
        <v>908</v>
      </c>
      <c r="B98" s="181"/>
      <c r="C98" s="181"/>
      <c r="D98" s="181"/>
      <c r="E98" s="187">
        <v>6</v>
      </c>
      <c r="F98" s="187">
        <v>8</v>
      </c>
      <c r="G98" s="181" t="s">
        <v>899</v>
      </c>
      <c r="H98" s="181" t="s">
        <v>900</v>
      </c>
      <c r="I98" s="50"/>
      <c r="J98" s="50"/>
      <c r="K98" s="50"/>
      <c r="L98" s="50"/>
      <c r="M98" s="50"/>
    </row>
    <row r="99" spans="1:13" x14ac:dyDescent="0.35">
      <c r="A99" s="150" t="s">
        <v>909</v>
      </c>
      <c r="B99" s="181"/>
      <c r="C99" s="181"/>
      <c r="D99" s="181"/>
      <c r="E99" s="187">
        <v>5</v>
      </c>
      <c r="F99" s="187">
        <v>10</v>
      </c>
      <c r="G99" s="181" t="s">
        <v>899</v>
      </c>
      <c r="H99" s="181" t="s">
        <v>900</v>
      </c>
      <c r="I99" s="50"/>
      <c r="J99" s="50"/>
      <c r="K99" s="50"/>
      <c r="L99" s="50"/>
      <c r="M99" s="50"/>
    </row>
    <row r="100" spans="1:13" x14ac:dyDescent="0.35">
      <c r="A100" s="150" t="s">
        <v>910</v>
      </c>
      <c r="B100" s="181" t="s">
        <v>911</v>
      </c>
      <c r="C100" s="181"/>
      <c r="D100" s="181"/>
      <c r="E100" s="187">
        <v>1</v>
      </c>
      <c r="F100" s="187">
        <v>1</v>
      </c>
      <c r="G100" s="181" t="s">
        <v>899</v>
      </c>
      <c r="H100" s="181" t="s">
        <v>900</v>
      </c>
      <c r="I100" s="50"/>
      <c r="J100" s="50"/>
      <c r="K100" s="50"/>
      <c r="L100" s="50"/>
      <c r="M100" s="50"/>
    </row>
    <row r="101" spans="1:13" x14ac:dyDescent="0.35">
      <c r="A101" s="150" t="s">
        <v>912</v>
      </c>
      <c r="B101" s="181"/>
      <c r="C101" s="181"/>
      <c r="D101" s="181"/>
      <c r="E101" s="187">
        <v>20</v>
      </c>
      <c r="F101" s="187">
        <v>50</v>
      </c>
      <c r="G101" s="181" t="s">
        <v>899</v>
      </c>
      <c r="H101" s="181" t="s">
        <v>900</v>
      </c>
      <c r="I101" s="50"/>
      <c r="J101" s="50"/>
      <c r="K101" s="50"/>
      <c r="L101" s="50"/>
      <c r="M101" s="50"/>
    </row>
    <row r="102" spans="1:13" x14ac:dyDescent="0.35">
      <c r="A102" s="150" t="s">
        <v>913</v>
      </c>
      <c r="B102" s="181"/>
      <c r="C102" s="181"/>
      <c r="D102" s="181"/>
      <c r="E102" s="187">
        <v>10</v>
      </c>
      <c r="F102" s="187">
        <v>10</v>
      </c>
      <c r="G102" s="181" t="s">
        <v>899</v>
      </c>
      <c r="H102" s="181" t="s">
        <v>900</v>
      </c>
      <c r="I102" s="50"/>
      <c r="J102" s="50"/>
      <c r="K102" s="50"/>
      <c r="L102" s="50"/>
      <c r="M102" s="50"/>
    </row>
    <row r="103" spans="1:13" x14ac:dyDescent="0.35">
      <c r="A103" s="50"/>
      <c r="B103" s="50"/>
      <c r="C103" s="50"/>
      <c r="D103" s="50"/>
      <c r="E103" s="52"/>
      <c r="F103" s="52"/>
      <c r="G103" s="50"/>
      <c r="H103" s="50"/>
      <c r="I103" s="50"/>
      <c r="J103" s="50"/>
      <c r="K103" s="50"/>
      <c r="L103" s="50"/>
      <c r="M103" s="50"/>
    </row>
    <row r="104" spans="1:13" x14ac:dyDescent="0.35">
      <c r="A104" s="50"/>
      <c r="B104" s="50"/>
      <c r="C104" s="50"/>
      <c r="D104" s="50"/>
      <c r="E104" s="52"/>
      <c r="F104" s="52"/>
      <c r="G104" s="50"/>
      <c r="H104" s="50"/>
      <c r="I104" s="50"/>
      <c r="J104" s="50"/>
      <c r="K104" s="50"/>
      <c r="L104" s="50"/>
      <c r="M104" s="50"/>
    </row>
    <row r="105" spans="1:13" x14ac:dyDescent="0.35">
      <c r="A105" s="50"/>
      <c r="B105" s="50"/>
      <c r="C105" s="50"/>
      <c r="D105" s="50"/>
      <c r="E105" s="52"/>
      <c r="F105" s="52"/>
      <c r="G105" s="50"/>
      <c r="H105" s="50"/>
      <c r="I105" s="50"/>
      <c r="J105" s="50"/>
      <c r="K105" s="50"/>
      <c r="L105" s="50"/>
      <c r="M105" s="50"/>
    </row>
    <row r="106" spans="1:13" x14ac:dyDescent="0.35">
      <c r="A106" s="181" t="s">
        <v>979</v>
      </c>
      <c r="B106" s="181"/>
      <c r="C106" s="181" t="s">
        <v>782</v>
      </c>
      <c r="D106" s="181"/>
      <c r="E106" s="187"/>
      <c r="F106" s="187"/>
      <c r="G106" s="181" t="s">
        <v>927</v>
      </c>
      <c r="H106" s="181" t="s">
        <v>978</v>
      </c>
      <c r="I106" s="50"/>
      <c r="J106" s="50"/>
      <c r="K106" s="50"/>
      <c r="L106" s="50"/>
      <c r="M106" s="50"/>
    </row>
    <row r="107" spans="1:13" x14ac:dyDescent="0.35">
      <c r="A107" s="181" t="s">
        <v>980</v>
      </c>
      <c r="B107" s="181"/>
      <c r="C107" s="181" t="s">
        <v>782</v>
      </c>
      <c r="D107" s="181"/>
      <c r="E107" s="187"/>
      <c r="F107" s="187"/>
      <c r="G107" s="181" t="s">
        <v>927</v>
      </c>
      <c r="H107" s="181" t="s">
        <v>978</v>
      </c>
      <c r="I107" s="50"/>
      <c r="J107" s="50"/>
      <c r="K107" s="50"/>
      <c r="L107" s="50"/>
      <c r="M107" s="50"/>
    </row>
    <row r="108" spans="1:13" x14ac:dyDescent="0.35">
      <c r="A108" s="181" t="s">
        <v>981</v>
      </c>
      <c r="B108" s="181"/>
      <c r="C108" s="181" t="s">
        <v>782</v>
      </c>
      <c r="D108" s="181"/>
      <c r="E108" s="187"/>
      <c r="F108" s="187"/>
      <c r="G108" s="181" t="s">
        <v>927</v>
      </c>
      <c r="H108" s="181" t="s">
        <v>978</v>
      </c>
      <c r="I108" s="50"/>
      <c r="J108" s="50"/>
      <c r="K108" s="50"/>
      <c r="L108" s="50"/>
      <c r="M108" s="50"/>
    </row>
    <row r="109" spans="1:13" x14ac:dyDescent="0.35">
      <c r="A109" s="150" t="s">
        <v>982</v>
      </c>
      <c r="B109" s="181"/>
      <c r="C109" s="150" t="s">
        <v>782</v>
      </c>
      <c r="D109" s="181"/>
      <c r="E109" s="187"/>
      <c r="F109" s="187"/>
      <c r="G109" s="181" t="s">
        <v>927</v>
      </c>
      <c r="H109" s="181" t="s">
        <v>978</v>
      </c>
      <c r="I109" s="50"/>
      <c r="J109" s="50"/>
      <c r="K109" s="50"/>
      <c r="L109" s="50"/>
      <c r="M109" s="50"/>
    </row>
    <row r="110" spans="1:13" x14ac:dyDescent="0.35">
      <c r="A110" s="150" t="s">
        <v>983</v>
      </c>
      <c r="B110" s="181"/>
      <c r="C110" s="150" t="s">
        <v>782</v>
      </c>
      <c r="D110" s="181"/>
      <c r="E110" s="187"/>
      <c r="F110" s="187"/>
      <c r="G110" s="181" t="s">
        <v>927</v>
      </c>
      <c r="H110" s="181" t="s">
        <v>978</v>
      </c>
      <c r="I110" s="50"/>
      <c r="J110" s="50"/>
      <c r="K110" s="50"/>
      <c r="L110" s="50"/>
      <c r="M110" s="50"/>
    </row>
    <row r="111" spans="1:13" x14ac:dyDescent="0.35">
      <c r="A111" s="150" t="s">
        <v>984</v>
      </c>
      <c r="B111" s="181"/>
      <c r="C111" s="150" t="s">
        <v>782</v>
      </c>
      <c r="D111" s="181"/>
      <c r="E111" s="187"/>
      <c r="F111" s="187"/>
      <c r="G111" s="181" t="s">
        <v>927</v>
      </c>
      <c r="H111" s="181" t="s">
        <v>978</v>
      </c>
      <c r="I111" s="50"/>
      <c r="J111" s="50"/>
      <c r="K111" s="50"/>
      <c r="L111" s="50"/>
      <c r="M111" s="50"/>
    </row>
    <row r="112" spans="1:13" x14ac:dyDescent="0.35">
      <c r="A112" s="150" t="s">
        <v>985</v>
      </c>
      <c r="B112" s="181"/>
      <c r="C112" s="150" t="s">
        <v>782</v>
      </c>
      <c r="D112" s="181"/>
      <c r="E112" s="187"/>
      <c r="F112" s="187"/>
      <c r="G112" s="181" t="s">
        <v>927</v>
      </c>
      <c r="H112" s="181" t="s">
        <v>978</v>
      </c>
      <c r="I112" s="50"/>
      <c r="J112" s="50"/>
      <c r="K112" s="50"/>
      <c r="L112" s="50"/>
      <c r="M112" s="50"/>
    </row>
    <row r="113" spans="1:13" x14ac:dyDescent="0.35">
      <c r="A113" s="150" t="s">
        <v>986</v>
      </c>
      <c r="B113" s="181"/>
      <c r="C113" s="150" t="s">
        <v>782</v>
      </c>
      <c r="D113" s="181"/>
      <c r="E113" s="187"/>
      <c r="F113" s="187"/>
      <c r="G113" s="181" t="s">
        <v>927</v>
      </c>
      <c r="H113" s="150" t="s">
        <v>978</v>
      </c>
      <c r="I113" s="50"/>
      <c r="J113" s="50"/>
      <c r="K113" s="50"/>
      <c r="L113" s="50"/>
      <c r="M113" s="50"/>
    </row>
    <row r="114" spans="1:13" x14ac:dyDescent="0.35">
      <c r="A114" s="150" t="s">
        <v>987</v>
      </c>
      <c r="B114" s="181"/>
      <c r="C114" s="150" t="s">
        <v>782</v>
      </c>
      <c r="D114" s="181"/>
      <c r="E114" s="187"/>
      <c r="F114" s="187"/>
      <c r="G114" s="181" t="s">
        <v>927</v>
      </c>
      <c r="H114" s="150" t="s">
        <v>978</v>
      </c>
      <c r="I114" s="50"/>
      <c r="J114" s="50"/>
      <c r="K114" s="50"/>
      <c r="L114" s="50"/>
      <c r="M114" s="50"/>
    </row>
    <row r="115" spans="1:13" x14ac:dyDescent="0.35">
      <c r="A115" s="50"/>
      <c r="B115" s="50"/>
      <c r="C115" s="50"/>
      <c r="D115" s="50"/>
      <c r="E115" s="52"/>
      <c r="F115" s="52"/>
      <c r="G115" s="50"/>
      <c r="H115" s="50"/>
      <c r="I115" s="50"/>
      <c r="J115" s="50"/>
      <c r="K115" s="50"/>
      <c r="L115" s="50"/>
      <c r="M115" s="50"/>
    </row>
    <row r="116" spans="1:13" x14ac:dyDescent="0.35">
      <c r="A116" s="50"/>
      <c r="B116" s="50"/>
      <c r="C116" s="50"/>
      <c r="D116" s="50"/>
      <c r="E116" s="52"/>
      <c r="F116" s="52"/>
      <c r="G116" s="50"/>
      <c r="H116" s="50"/>
      <c r="I116" s="50"/>
      <c r="J116" s="50"/>
      <c r="K116" s="50"/>
      <c r="L116" s="50"/>
      <c r="M116" s="50"/>
    </row>
    <row r="117" spans="1:13" x14ac:dyDescent="0.35">
      <c r="A117" s="150" t="s">
        <v>988</v>
      </c>
      <c r="B117" s="181"/>
      <c r="C117" s="181"/>
      <c r="D117" s="181"/>
      <c r="E117" s="187"/>
      <c r="F117" s="187"/>
      <c r="G117" s="181" t="s">
        <v>927</v>
      </c>
      <c r="H117" s="150" t="s">
        <v>989</v>
      </c>
      <c r="I117" s="50"/>
      <c r="J117" s="50"/>
      <c r="K117" s="50"/>
      <c r="L117" s="50"/>
      <c r="M117" s="50"/>
    </row>
    <row r="118" spans="1:13" x14ac:dyDescent="0.35">
      <c r="A118" s="150" t="s">
        <v>990</v>
      </c>
      <c r="B118" s="181"/>
      <c r="C118" s="181"/>
      <c r="D118" s="181"/>
      <c r="E118" s="187"/>
      <c r="F118" s="187"/>
      <c r="G118" s="181" t="s">
        <v>927</v>
      </c>
      <c r="H118" s="150" t="s">
        <v>991</v>
      </c>
      <c r="I118" s="50"/>
      <c r="J118" s="50"/>
      <c r="K118" s="50"/>
      <c r="L118" s="50"/>
      <c r="M118" s="50"/>
    </row>
    <row r="119" spans="1:13" x14ac:dyDescent="0.35">
      <c r="A119" s="150" t="s">
        <v>992</v>
      </c>
      <c r="B119" s="181"/>
      <c r="C119" s="181"/>
      <c r="D119" s="181"/>
      <c r="E119" s="187"/>
      <c r="F119" s="187"/>
      <c r="G119" s="181" t="s">
        <v>927</v>
      </c>
      <c r="H119" s="150" t="s">
        <v>446</v>
      </c>
      <c r="I119" s="50"/>
      <c r="J119" s="50"/>
      <c r="K119" s="50"/>
      <c r="L119" s="50"/>
      <c r="M119" s="50"/>
    </row>
    <row r="120" spans="1:13" x14ac:dyDescent="0.35">
      <c r="A120" s="150" t="s">
        <v>993</v>
      </c>
      <c r="B120" s="181"/>
      <c r="C120" s="181"/>
      <c r="D120" s="181"/>
      <c r="E120" s="187"/>
      <c r="F120" s="187"/>
      <c r="G120" s="150" t="s">
        <v>927</v>
      </c>
      <c r="H120" s="150" t="s">
        <v>445</v>
      </c>
      <c r="I120" s="50"/>
      <c r="J120" s="50"/>
      <c r="K120" s="50"/>
      <c r="L120" s="50"/>
      <c r="M120" s="50"/>
    </row>
    <row r="121" spans="1:13" x14ac:dyDescent="0.35">
      <c r="A121" s="150" t="s">
        <v>994</v>
      </c>
      <c r="B121" s="181"/>
      <c r="C121" s="181"/>
      <c r="D121" s="181"/>
      <c r="E121" s="187"/>
      <c r="F121" s="187"/>
      <c r="G121" s="150" t="s">
        <v>927</v>
      </c>
      <c r="H121" s="150" t="s">
        <v>885</v>
      </c>
      <c r="I121" s="50"/>
      <c r="J121" s="50"/>
      <c r="K121" s="50"/>
      <c r="L121" s="50"/>
      <c r="M121" s="50"/>
    </row>
    <row r="122" spans="1:13" x14ac:dyDescent="0.35">
      <c r="A122" s="50"/>
      <c r="B122" s="50"/>
      <c r="C122" s="50"/>
      <c r="D122" s="50"/>
      <c r="E122" s="52"/>
      <c r="F122" s="52"/>
      <c r="G122" s="50"/>
      <c r="H122" s="50"/>
      <c r="I122" s="50"/>
      <c r="J122" s="50"/>
      <c r="K122" s="50"/>
      <c r="L122" s="50"/>
      <c r="M122" s="50"/>
    </row>
    <row r="123" spans="1:13" x14ac:dyDescent="0.35">
      <c r="A123" s="50"/>
      <c r="B123" s="50"/>
      <c r="C123" s="50"/>
      <c r="D123" s="50"/>
      <c r="E123" s="52"/>
      <c r="F123" s="52"/>
      <c r="G123" s="50"/>
      <c r="H123" s="50"/>
      <c r="I123" s="50"/>
      <c r="J123" s="50"/>
      <c r="K123" s="50"/>
      <c r="L123" s="50"/>
      <c r="M123" s="50"/>
    </row>
    <row r="124" spans="1:13" x14ac:dyDescent="0.35">
      <c r="A124" s="50"/>
      <c r="B124" s="50"/>
      <c r="C124" s="50"/>
      <c r="D124" s="50"/>
      <c r="E124" s="52"/>
      <c r="F124" s="52"/>
      <c r="G124" s="50"/>
      <c r="H124" s="50"/>
      <c r="I124" s="50"/>
      <c r="J124" s="50"/>
      <c r="K124" s="50"/>
      <c r="L124" s="50"/>
      <c r="M124" s="50"/>
    </row>
    <row r="125" spans="1:13" x14ac:dyDescent="0.35">
      <c r="A125" s="50"/>
      <c r="B125" s="50"/>
      <c r="C125" s="50"/>
      <c r="D125" s="50"/>
      <c r="E125" s="52"/>
      <c r="F125" s="52"/>
      <c r="G125" s="50"/>
      <c r="H125" s="50"/>
      <c r="I125" s="50"/>
      <c r="J125" s="50"/>
      <c r="K125" s="50"/>
      <c r="L125" s="50"/>
      <c r="M125" s="50"/>
    </row>
    <row r="126" spans="1:13" x14ac:dyDescent="0.35">
      <c r="A126" s="50"/>
      <c r="B126" s="50"/>
      <c r="C126" s="50"/>
      <c r="D126" s="50"/>
      <c r="E126" s="52"/>
      <c r="F126" s="52"/>
      <c r="G126" s="50"/>
      <c r="H126" s="50"/>
      <c r="I126" s="50"/>
      <c r="J126" s="50"/>
      <c r="K126" s="50"/>
      <c r="L126" s="50"/>
      <c r="M126" s="50"/>
    </row>
    <row r="127" spans="1:13" x14ac:dyDescent="0.35">
      <c r="A127" s="50"/>
      <c r="B127" s="50"/>
      <c r="C127" s="50"/>
      <c r="D127" s="50"/>
      <c r="E127" s="52"/>
      <c r="F127" s="52"/>
      <c r="G127" s="50"/>
      <c r="H127" s="50"/>
      <c r="I127" s="50"/>
      <c r="J127" s="50"/>
      <c r="K127" s="50"/>
      <c r="L127" s="50"/>
      <c r="M127" s="50"/>
    </row>
    <row r="128" spans="1:13" x14ac:dyDescent="0.35">
      <c r="A128" s="50"/>
      <c r="B128" s="50"/>
      <c r="C128" s="50"/>
      <c r="D128" s="50"/>
      <c r="E128" s="52"/>
      <c r="F128" s="52"/>
      <c r="G128" s="50"/>
      <c r="H128" s="50"/>
      <c r="I128" s="50"/>
      <c r="J128" s="50"/>
      <c r="K128" s="50"/>
      <c r="L128" s="50"/>
      <c r="M128" s="50"/>
    </row>
    <row r="129" spans="1:13" x14ac:dyDescent="0.35">
      <c r="A129" s="50"/>
      <c r="B129" s="50"/>
      <c r="C129" s="50"/>
      <c r="D129" s="50"/>
      <c r="E129" s="52"/>
      <c r="F129" s="52"/>
      <c r="G129" s="50"/>
      <c r="H129" s="50"/>
      <c r="I129" s="50"/>
      <c r="J129" s="50"/>
      <c r="K129" s="50"/>
      <c r="L129" s="50"/>
      <c r="M129" s="50"/>
    </row>
    <row r="130" spans="1:13" x14ac:dyDescent="0.35">
      <c r="A130" s="50"/>
      <c r="B130" s="50"/>
      <c r="C130" s="50"/>
      <c r="D130" s="50"/>
      <c r="E130" s="52"/>
      <c r="F130" s="52"/>
      <c r="G130" s="50"/>
      <c r="H130" s="50"/>
      <c r="I130" s="50"/>
      <c r="J130" s="50"/>
      <c r="K130" s="50"/>
      <c r="L130" s="50"/>
      <c r="M130" s="50"/>
    </row>
    <row r="131" spans="1:13" x14ac:dyDescent="0.35">
      <c r="A131" s="50"/>
      <c r="B131" s="50"/>
      <c r="C131" s="50"/>
      <c r="D131" s="50"/>
      <c r="E131" s="52"/>
      <c r="F131" s="52"/>
      <c r="G131" s="50"/>
      <c r="H131" s="50"/>
      <c r="I131" s="50"/>
      <c r="J131" s="50"/>
      <c r="K131" s="50"/>
      <c r="L131" s="50"/>
      <c r="M131" s="50"/>
    </row>
    <row r="132" spans="1:13" x14ac:dyDescent="0.35">
      <c r="A132" s="50"/>
      <c r="B132" s="50"/>
      <c r="C132" s="50"/>
      <c r="D132" s="50"/>
      <c r="E132" s="52"/>
      <c r="F132" s="52"/>
      <c r="G132" s="50"/>
      <c r="H132" s="50"/>
      <c r="I132" s="50"/>
      <c r="J132" s="50"/>
      <c r="K132" s="50"/>
      <c r="L132" s="50"/>
      <c r="M132" s="50"/>
    </row>
    <row r="133" spans="1:13" x14ac:dyDescent="0.35">
      <c r="A133" s="50"/>
      <c r="B133" s="50"/>
      <c r="C133" s="50"/>
      <c r="D133" s="50"/>
      <c r="E133" s="52"/>
      <c r="F133" s="52"/>
      <c r="G133" s="50"/>
      <c r="H133" s="50"/>
      <c r="I133" s="50"/>
      <c r="J133" s="50"/>
      <c r="K133" s="50"/>
      <c r="L133" s="50"/>
      <c r="M133" s="50"/>
    </row>
    <row r="134" spans="1:13" x14ac:dyDescent="0.35">
      <c r="A134" s="50"/>
      <c r="B134" s="50"/>
      <c r="C134" s="50"/>
      <c r="D134" s="50"/>
      <c r="E134" s="52"/>
      <c r="F134" s="52"/>
      <c r="G134" s="50"/>
      <c r="H134" s="50"/>
      <c r="I134" s="50"/>
      <c r="J134" s="50"/>
      <c r="K134" s="50"/>
      <c r="L134" s="50"/>
      <c r="M134" s="50"/>
    </row>
    <row r="135" spans="1:13" x14ac:dyDescent="0.35">
      <c r="A135" s="50"/>
      <c r="B135" s="50"/>
      <c r="C135" s="50"/>
      <c r="D135" s="50"/>
      <c r="E135" s="52"/>
      <c r="F135" s="52"/>
      <c r="G135" s="50"/>
      <c r="H135" s="50"/>
      <c r="I135" s="50"/>
      <c r="J135" s="50"/>
      <c r="K135" s="50"/>
      <c r="L135" s="50"/>
      <c r="M135" s="50"/>
    </row>
    <row r="136" spans="1:13" x14ac:dyDescent="0.35">
      <c r="A136" s="50"/>
      <c r="B136" s="50"/>
      <c r="C136" s="50"/>
      <c r="D136" s="50"/>
      <c r="E136" s="52"/>
      <c r="F136" s="52"/>
      <c r="G136" s="50"/>
      <c r="H136" s="50"/>
      <c r="I136" s="50"/>
      <c r="J136" s="50"/>
      <c r="K136" s="50"/>
      <c r="L136" s="50"/>
      <c r="M136" s="50"/>
    </row>
    <row r="137" spans="1:13" x14ac:dyDescent="0.35">
      <c r="A137" s="50"/>
      <c r="B137" s="50"/>
      <c r="C137" s="50"/>
      <c r="D137" s="50"/>
      <c r="E137" s="52"/>
      <c r="F137" s="52"/>
      <c r="G137" s="50"/>
      <c r="H137" s="50"/>
      <c r="I137" s="50"/>
      <c r="J137" s="50"/>
      <c r="K137" s="50"/>
      <c r="L137" s="50"/>
      <c r="M137" s="50"/>
    </row>
    <row r="138" spans="1:13" x14ac:dyDescent="0.35">
      <c r="A138" s="50"/>
      <c r="B138" s="50"/>
      <c r="C138" s="50"/>
      <c r="D138" s="50"/>
      <c r="E138" s="52"/>
      <c r="F138" s="52"/>
      <c r="G138" s="50"/>
      <c r="H138" s="50"/>
      <c r="I138" s="50"/>
      <c r="J138" s="50"/>
      <c r="K138" s="50"/>
      <c r="L138" s="50"/>
      <c r="M138" s="50"/>
    </row>
    <row r="139" spans="1:13" x14ac:dyDescent="0.35">
      <c r="A139" s="50"/>
      <c r="B139" s="50"/>
      <c r="C139" s="50"/>
      <c r="D139" s="50"/>
      <c r="E139" s="52"/>
      <c r="F139" s="52"/>
      <c r="G139" s="50"/>
      <c r="H139" s="50"/>
      <c r="I139" s="50"/>
      <c r="J139" s="50"/>
      <c r="K139" s="50"/>
      <c r="L139" s="50"/>
      <c r="M139" s="50"/>
    </row>
    <row r="140" spans="1:13" x14ac:dyDescent="0.35">
      <c r="A140" s="50"/>
      <c r="B140" s="50"/>
      <c r="C140" s="50"/>
      <c r="D140" s="50"/>
      <c r="E140" s="52"/>
      <c r="F140" s="52"/>
      <c r="G140" s="50"/>
      <c r="H140" s="50"/>
      <c r="I140" s="50"/>
      <c r="J140" s="50"/>
      <c r="K140" s="50"/>
      <c r="L140" s="50"/>
      <c r="M140" s="50"/>
    </row>
    <row r="141" spans="1:13" x14ac:dyDescent="0.35">
      <c r="A141" s="50"/>
      <c r="B141" s="50"/>
      <c r="C141" s="50"/>
      <c r="D141" s="50"/>
      <c r="E141" s="52"/>
      <c r="F141" s="52"/>
      <c r="G141" s="50"/>
      <c r="H141" s="50"/>
      <c r="I141" s="50"/>
      <c r="J141" s="50"/>
      <c r="K141" s="50"/>
      <c r="L141" s="50"/>
      <c r="M141" s="50"/>
    </row>
    <row r="142" spans="1:13" x14ac:dyDescent="0.35">
      <c r="A142" s="50"/>
      <c r="B142" s="50"/>
      <c r="C142" s="50"/>
      <c r="D142" s="50"/>
      <c r="E142" s="52"/>
      <c r="F142" s="52"/>
      <c r="G142" s="50"/>
      <c r="H142" s="50"/>
      <c r="I142" s="50"/>
      <c r="J142" s="50"/>
      <c r="K142" s="50"/>
      <c r="L142" s="50"/>
      <c r="M142" s="50"/>
    </row>
    <row r="143" spans="1:13" x14ac:dyDescent="0.35">
      <c r="A143" s="50"/>
      <c r="B143" s="50"/>
      <c r="C143" s="50"/>
      <c r="D143" s="50"/>
      <c r="E143" s="52"/>
      <c r="F143" s="52"/>
      <c r="G143" s="50"/>
      <c r="H143" s="50"/>
      <c r="I143" s="50"/>
      <c r="J143" s="50"/>
      <c r="K143" s="50"/>
      <c r="L143" s="50"/>
      <c r="M143" s="50"/>
    </row>
    <row r="144" spans="1:13" x14ac:dyDescent="0.35">
      <c r="A144" s="50"/>
      <c r="B144" s="50"/>
      <c r="C144" s="50"/>
      <c r="D144" s="50"/>
      <c r="E144" s="52"/>
      <c r="F144" s="52"/>
      <c r="G144" s="50"/>
      <c r="H144" s="50"/>
      <c r="I144" s="50"/>
      <c r="J144" s="50"/>
      <c r="K144" s="50"/>
      <c r="L144" s="50"/>
      <c r="M144" s="50"/>
    </row>
    <row r="145" spans="1:13" x14ac:dyDescent="0.35">
      <c r="A145" s="50"/>
      <c r="B145" s="50"/>
      <c r="C145" s="50"/>
      <c r="D145" s="50"/>
      <c r="E145" s="52"/>
      <c r="F145" s="52"/>
      <c r="G145" s="50"/>
      <c r="H145" s="50"/>
      <c r="I145" s="50"/>
      <c r="J145" s="50"/>
      <c r="K145" s="50"/>
      <c r="L145" s="50"/>
      <c r="M145" s="50"/>
    </row>
    <row r="146" spans="1:13" x14ac:dyDescent="0.35">
      <c r="A146" s="50"/>
      <c r="B146" s="50"/>
      <c r="C146" s="50"/>
      <c r="D146" s="50"/>
      <c r="E146" s="52"/>
      <c r="F146" s="52"/>
      <c r="G146" s="50"/>
      <c r="H146" s="50"/>
      <c r="I146" s="50"/>
      <c r="J146" s="50"/>
      <c r="K146" s="50"/>
      <c r="L146" s="50"/>
      <c r="M146" s="50"/>
    </row>
    <row r="147" spans="1:13" x14ac:dyDescent="0.35">
      <c r="A147" s="50"/>
      <c r="B147" s="50"/>
      <c r="C147" s="50"/>
      <c r="D147" s="50"/>
      <c r="E147" s="52"/>
      <c r="F147" s="52"/>
      <c r="G147" s="50"/>
      <c r="H147" s="50"/>
      <c r="I147" s="50"/>
      <c r="J147" s="50"/>
      <c r="K147" s="50"/>
      <c r="L147" s="50"/>
      <c r="M147" s="50"/>
    </row>
    <row r="148" spans="1:13" x14ac:dyDescent="0.35">
      <c r="A148" s="50"/>
      <c r="B148" s="50"/>
      <c r="C148" s="50"/>
      <c r="D148" s="50"/>
      <c r="E148" s="52"/>
      <c r="F148" s="52"/>
      <c r="G148" s="50"/>
      <c r="H148" s="50"/>
      <c r="I148" s="50"/>
      <c r="J148" s="50"/>
      <c r="K148" s="50"/>
      <c r="L148" s="50"/>
      <c r="M148" s="50"/>
    </row>
    <row r="149" spans="1:13" x14ac:dyDescent="0.35">
      <c r="A149" s="50"/>
      <c r="B149" s="50"/>
      <c r="C149" s="50"/>
      <c r="D149" s="50"/>
      <c r="E149" s="52"/>
      <c r="F149" s="52"/>
      <c r="G149" s="50"/>
      <c r="H149" s="50"/>
      <c r="I149" s="50"/>
      <c r="J149" s="50"/>
      <c r="K149" s="50"/>
      <c r="L149" s="50"/>
      <c r="M149" s="50"/>
    </row>
    <row r="150" spans="1:13" x14ac:dyDescent="0.35">
      <c r="A150" s="50"/>
      <c r="B150" s="50"/>
      <c r="C150" s="50"/>
      <c r="D150" s="50"/>
      <c r="E150" s="52"/>
      <c r="F150" s="52"/>
      <c r="G150" s="50"/>
      <c r="H150" s="50"/>
      <c r="I150" s="50"/>
      <c r="J150" s="50"/>
      <c r="K150" s="50"/>
      <c r="L150" s="50"/>
      <c r="M150" s="50"/>
    </row>
    <row r="151" spans="1:13" x14ac:dyDescent="0.35">
      <c r="A151" s="50"/>
      <c r="B151" s="50"/>
      <c r="C151" s="50"/>
      <c r="D151" s="50"/>
      <c r="E151" s="52"/>
      <c r="F151" s="52"/>
      <c r="G151" s="50"/>
      <c r="H151" s="50"/>
      <c r="I151" s="50"/>
      <c r="J151" s="50"/>
      <c r="K151" s="50"/>
      <c r="L151" s="50"/>
      <c r="M151" s="50"/>
    </row>
    <row r="152" spans="1:13" x14ac:dyDescent="0.35">
      <c r="A152" s="50"/>
      <c r="B152" s="50"/>
      <c r="C152" s="50"/>
      <c r="D152" s="50"/>
      <c r="E152" s="52"/>
      <c r="F152" s="52"/>
      <c r="G152" s="50"/>
      <c r="H152" s="50"/>
      <c r="I152" s="50"/>
      <c r="J152" s="50"/>
      <c r="K152" s="50"/>
      <c r="L152" s="50"/>
      <c r="M152" s="50"/>
    </row>
    <row r="153" spans="1:13" x14ac:dyDescent="0.35">
      <c r="A153" s="50"/>
      <c r="B153" s="50"/>
      <c r="C153" s="50"/>
      <c r="D153" s="50"/>
      <c r="E153" s="52"/>
      <c r="F153" s="52"/>
      <c r="G153" s="50"/>
      <c r="H153" s="50"/>
      <c r="I153" s="50"/>
      <c r="J153" s="50"/>
      <c r="K153" s="50"/>
      <c r="L153" s="50"/>
      <c r="M153" s="50"/>
    </row>
    <row r="154" spans="1:13" x14ac:dyDescent="0.35">
      <c r="A154" s="50"/>
      <c r="B154" s="50"/>
      <c r="C154" s="50"/>
      <c r="D154" s="50"/>
      <c r="E154" s="52"/>
      <c r="F154" s="52"/>
      <c r="G154" s="50"/>
      <c r="H154" s="50"/>
      <c r="I154" s="50"/>
      <c r="J154" s="50"/>
      <c r="K154" s="50"/>
      <c r="L154" s="50"/>
      <c r="M154" s="50"/>
    </row>
    <row r="155" spans="1:13" x14ac:dyDescent="0.35">
      <c r="A155" s="50"/>
      <c r="B155" s="50"/>
      <c r="C155" s="50"/>
      <c r="D155" s="50"/>
      <c r="E155" s="52"/>
      <c r="F155" s="52"/>
      <c r="G155" s="50"/>
      <c r="H155" s="50"/>
      <c r="I155" s="50"/>
      <c r="J155" s="50"/>
      <c r="K155" s="50"/>
      <c r="L155" s="50"/>
      <c r="M155" s="50"/>
    </row>
    <row r="156" spans="1:13" x14ac:dyDescent="0.35">
      <c r="A156" s="50"/>
      <c r="B156" s="50"/>
      <c r="C156" s="50"/>
      <c r="D156" s="50"/>
      <c r="E156" s="52"/>
      <c r="F156" s="52"/>
      <c r="G156" s="50"/>
      <c r="H156" s="50"/>
      <c r="I156" s="50"/>
      <c r="J156" s="50"/>
      <c r="K156" s="50"/>
      <c r="L156" s="50"/>
      <c r="M156" s="50"/>
    </row>
    <row r="157" spans="1:13" x14ac:dyDescent="0.35">
      <c r="A157" s="50"/>
      <c r="B157" s="50"/>
      <c r="C157" s="50"/>
      <c r="D157" s="50"/>
      <c r="E157" s="52"/>
      <c r="F157" s="52"/>
      <c r="G157" s="50"/>
      <c r="H157" s="50"/>
      <c r="I157" s="50"/>
      <c r="J157" s="50"/>
      <c r="K157" s="50"/>
      <c r="L157" s="50"/>
      <c r="M157" s="50"/>
    </row>
    <row r="158" spans="1:13" x14ac:dyDescent="0.35">
      <c r="A158" s="50"/>
      <c r="B158" s="50"/>
      <c r="C158" s="50"/>
      <c r="D158" s="50"/>
      <c r="E158" s="52"/>
      <c r="F158" s="52"/>
      <c r="G158" s="50"/>
      <c r="H158" s="50"/>
      <c r="I158" s="50"/>
      <c r="J158" s="50"/>
      <c r="K158" s="50"/>
      <c r="L158" s="50"/>
      <c r="M158" s="50"/>
    </row>
    <row r="159" spans="1:13" x14ac:dyDescent="0.35">
      <c r="A159" s="50"/>
      <c r="B159" s="50"/>
      <c r="C159" s="50"/>
      <c r="D159" s="50"/>
      <c r="E159" s="52"/>
      <c r="F159" s="52"/>
      <c r="G159" s="50"/>
      <c r="H159" s="50"/>
      <c r="I159" s="50"/>
      <c r="J159" s="50"/>
      <c r="K159" s="50"/>
      <c r="L159" s="50"/>
      <c r="M159" s="50"/>
    </row>
    <row r="160" spans="1:13" x14ac:dyDescent="0.35">
      <c r="A160" s="50"/>
      <c r="B160" s="50"/>
      <c r="C160" s="50"/>
      <c r="D160" s="50"/>
      <c r="E160" s="52"/>
      <c r="F160" s="52"/>
      <c r="G160" s="50"/>
      <c r="H160" s="50"/>
      <c r="I160" s="50"/>
      <c r="J160" s="50"/>
      <c r="K160" s="50"/>
      <c r="L160" s="50"/>
      <c r="M160" s="50"/>
    </row>
    <row r="161" spans="1:13" x14ac:dyDescent="0.35">
      <c r="A161" s="50"/>
      <c r="B161" s="50"/>
      <c r="C161" s="50"/>
      <c r="D161" s="50"/>
      <c r="E161" s="52"/>
      <c r="F161" s="52"/>
      <c r="G161" s="50"/>
      <c r="H161" s="50"/>
      <c r="I161" s="50"/>
      <c r="J161" s="50"/>
      <c r="K161" s="50"/>
      <c r="L161" s="50"/>
      <c r="M161" s="50"/>
    </row>
    <row r="162" spans="1:13" x14ac:dyDescent="0.35">
      <c r="A162" s="50"/>
      <c r="B162" s="50"/>
      <c r="C162" s="50"/>
      <c r="D162" s="50"/>
      <c r="E162" s="52"/>
      <c r="F162" s="52"/>
      <c r="G162" s="50"/>
      <c r="H162" s="50"/>
      <c r="I162" s="50"/>
      <c r="J162" s="50"/>
      <c r="K162" s="50"/>
      <c r="L162" s="50"/>
      <c r="M162" s="50"/>
    </row>
    <row r="163" spans="1:13" x14ac:dyDescent="0.35">
      <c r="A163" s="50"/>
      <c r="B163" s="50"/>
      <c r="C163" s="50"/>
      <c r="D163" s="50"/>
      <c r="E163" s="52"/>
      <c r="F163" s="52"/>
      <c r="G163" s="50"/>
      <c r="H163" s="50"/>
      <c r="I163" s="50"/>
      <c r="J163" s="50"/>
      <c r="K163" s="50"/>
      <c r="L163" s="50"/>
      <c r="M163" s="50"/>
    </row>
    <row r="164" spans="1:13" x14ac:dyDescent="0.35">
      <c r="A164" s="50"/>
      <c r="B164" s="50"/>
      <c r="C164" s="50"/>
      <c r="D164" s="50"/>
      <c r="E164" s="52"/>
      <c r="F164" s="52"/>
      <c r="G164" s="50"/>
      <c r="H164" s="50"/>
      <c r="I164" s="50"/>
      <c r="J164" s="50"/>
      <c r="K164" s="50"/>
      <c r="L164" s="50"/>
      <c r="M164" s="50"/>
    </row>
    <row r="165" spans="1:13" x14ac:dyDescent="0.35">
      <c r="A165" s="50"/>
      <c r="B165" s="50"/>
      <c r="C165" s="50"/>
      <c r="D165" s="50"/>
      <c r="E165" s="52"/>
      <c r="F165" s="52"/>
      <c r="G165" s="50"/>
      <c r="H165" s="50"/>
      <c r="I165" s="50"/>
      <c r="J165" s="50"/>
      <c r="K165" s="50"/>
      <c r="L165" s="50"/>
      <c r="M165" s="50"/>
    </row>
    <row r="166" spans="1:13" x14ac:dyDescent="0.35">
      <c r="A166" s="50"/>
      <c r="B166" s="50"/>
      <c r="C166" s="50"/>
      <c r="D166" s="50"/>
      <c r="E166" s="52"/>
      <c r="F166" s="52"/>
      <c r="G166" s="50"/>
      <c r="H166" s="50"/>
      <c r="I166" s="50"/>
      <c r="J166" s="50"/>
      <c r="K166" s="50"/>
      <c r="L166" s="50"/>
      <c r="M166" s="50"/>
    </row>
    <row r="167" spans="1:13" x14ac:dyDescent="0.35">
      <c r="A167" s="50"/>
      <c r="B167" s="50"/>
      <c r="C167" s="50"/>
      <c r="D167" s="50"/>
      <c r="E167" s="52"/>
      <c r="F167" s="52"/>
      <c r="G167" s="50"/>
      <c r="H167" s="50"/>
      <c r="I167" s="50"/>
      <c r="J167" s="50"/>
      <c r="K167" s="50"/>
      <c r="L167" s="50"/>
      <c r="M167" s="50"/>
    </row>
    <row r="168" spans="1:13" x14ac:dyDescent="0.35">
      <c r="A168" s="50"/>
      <c r="B168" s="50"/>
      <c r="C168" s="50"/>
      <c r="D168" s="50"/>
      <c r="E168" s="52"/>
      <c r="F168" s="52"/>
      <c r="G168" s="50"/>
      <c r="H168" s="50"/>
      <c r="I168" s="50"/>
      <c r="J168" s="50"/>
      <c r="K168" s="50"/>
      <c r="L168" s="50"/>
      <c r="M168" s="50"/>
    </row>
    <row r="169" spans="1:13" x14ac:dyDescent="0.35">
      <c r="A169" s="50"/>
      <c r="B169" s="50"/>
      <c r="C169" s="50"/>
      <c r="D169" s="50"/>
      <c r="E169" s="52"/>
      <c r="F169" s="52"/>
      <c r="G169" s="50"/>
      <c r="H169" s="50"/>
      <c r="I169" s="50"/>
      <c r="J169" s="50"/>
      <c r="K169" s="50"/>
      <c r="L169" s="50"/>
      <c r="M169" s="50"/>
    </row>
    <row r="170" spans="1:13" x14ac:dyDescent="0.35">
      <c r="A170" s="50"/>
      <c r="B170" s="50"/>
      <c r="C170" s="50"/>
      <c r="D170" s="50"/>
      <c r="E170" s="52"/>
      <c r="F170" s="52"/>
      <c r="G170" s="50"/>
      <c r="H170" s="50"/>
      <c r="I170" s="50"/>
      <c r="J170" s="50"/>
      <c r="K170" s="50"/>
      <c r="L170" s="50"/>
      <c r="M170" s="50"/>
    </row>
    <row r="171" spans="1:13" x14ac:dyDescent="0.35">
      <c r="A171" s="50"/>
      <c r="B171" s="50"/>
      <c r="C171" s="50"/>
      <c r="D171" s="50"/>
      <c r="E171" s="52"/>
      <c r="F171" s="52"/>
      <c r="G171" s="50"/>
      <c r="H171" s="50"/>
      <c r="I171" s="50"/>
      <c r="J171" s="50"/>
      <c r="K171" s="50"/>
      <c r="L171" s="50"/>
      <c r="M171" s="50"/>
    </row>
    <row r="172" spans="1:13" x14ac:dyDescent="0.35">
      <c r="A172" s="50"/>
      <c r="B172" s="50"/>
      <c r="C172" s="50"/>
      <c r="D172" s="50"/>
      <c r="E172" s="52"/>
      <c r="F172" s="52"/>
      <c r="G172" s="50"/>
      <c r="H172" s="50"/>
      <c r="I172" s="50"/>
      <c r="J172" s="50"/>
      <c r="K172" s="50"/>
      <c r="L172" s="50"/>
      <c r="M172" s="50"/>
    </row>
    <row r="173" spans="1:13" x14ac:dyDescent="0.35">
      <c r="A173" s="50"/>
      <c r="B173" s="50"/>
      <c r="C173" s="50"/>
      <c r="D173" s="50"/>
      <c r="E173" s="52"/>
      <c r="F173" s="52"/>
      <c r="G173" s="50"/>
      <c r="H173" s="50"/>
      <c r="I173" s="50"/>
      <c r="J173" s="50"/>
      <c r="K173" s="50"/>
      <c r="L173" s="50"/>
      <c r="M173" s="50"/>
    </row>
    <row r="174" spans="1:13" x14ac:dyDescent="0.35">
      <c r="A174" s="50"/>
      <c r="B174" s="50"/>
      <c r="C174" s="50"/>
      <c r="D174" s="50"/>
      <c r="E174" s="52"/>
      <c r="F174" s="52"/>
      <c r="G174" s="50"/>
      <c r="H174" s="50"/>
      <c r="I174" s="50"/>
      <c r="J174" s="50"/>
      <c r="K174" s="50"/>
      <c r="L174" s="50"/>
      <c r="M174" s="50"/>
    </row>
    <row r="175" spans="1:13" x14ac:dyDescent="0.35">
      <c r="A175" s="50"/>
      <c r="B175" s="50"/>
      <c r="C175" s="50"/>
      <c r="D175" s="50"/>
      <c r="E175" s="52"/>
      <c r="F175" s="52"/>
      <c r="G175" s="50"/>
      <c r="H175" s="50"/>
      <c r="I175" s="50"/>
      <c r="J175" s="50"/>
      <c r="K175" s="50"/>
      <c r="L175" s="50"/>
      <c r="M175" s="50"/>
    </row>
    <row r="176" spans="1:13" x14ac:dyDescent="0.35">
      <c r="A176" s="50"/>
      <c r="B176" s="50"/>
      <c r="C176" s="50"/>
      <c r="D176" s="50"/>
      <c r="E176" s="52"/>
      <c r="F176" s="52"/>
      <c r="G176" s="50"/>
      <c r="H176" s="50"/>
      <c r="I176" s="50"/>
      <c r="J176" s="50"/>
      <c r="K176" s="50"/>
      <c r="L176" s="50"/>
      <c r="M176" s="50"/>
    </row>
    <row r="177" spans="1:13" x14ac:dyDescent="0.35">
      <c r="A177" s="50"/>
      <c r="B177" s="50"/>
      <c r="C177" s="50"/>
      <c r="D177" s="50"/>
      <c r="E177" s="52"/>
      <c r="F177" s="52"/>
      <c r="G177" s="50"/>
      <c r="H177" s="50"/>
      <c r="I177" s="50"/>
      <c r="J177" s="50"/>
      <c r="K177" s="50"/>
      <c r="L177" s="50"/>
      <c r="M177" s="50"/>
    </row>
    <row r="178" spans="1:13" x14ac:dyDescent="0.35">
      <c r="A178" s="50"/>
      <c r="B178" s="50"/>
      <c r="C178" s="50"/>
      <c r="D178" s="50"/>
      <c r="E178" s="52"/>
      <c r="F178" s="52"/>
      <c r="G178" s="50"/>
      <c r="H178" s="50"/>
      <c r="I178" s="50"/>
      <c r="J178" s="50"/>
      <c r="K178" s="50"/>
      <c r="L178" s="50"/>
      <c r="M178" s="50"/>
    </row>
    <row r="179" spans="1:13" x14ac:dyDescent="0.35">
      <c r="A179" s="50"/>
      <c r="B179" s="50"/>
      <c r="C179" s="50"/>
      <c r="D179" s="50"/>
      <c r="E179" s="52"/>
      <c r="F179" s="52"/>
      <c r="G179" s="50"/>
      <c r="H179" s="50"/>
      <c r="I179" s="50"/>
      <c r="J179" s="50"/>
      <c r="K179" s="50"/>
      <c r="L179" s="50"/>
      <c r="M179" s="50"/>
    </row>
    <row r="180" spans="1:13" x14ac:dyDescent="0.35">
      <c r="A180" s="50"/>
      <c r="B180" s="50"/>
      <c r="C180" s="50"/>
      <c r="D180" s="50"/>
      <c r="E180" s="52"/>
      <c r="F180" s="52"/>
      <c r="G180" s="50"/>
      <c r="H180" s="50"/>
      <c r="I180" s="50"/>
      <c r="J180" s="50"/>
      <c r="K180" s="50"/>
      <c r="L180" s="50"/>
      <c r="M180" s="50"/>
    </row>
    <row r="181" spans="1:13" x14ac:dyDescent="0.35">
      <c r="A181" s="50"/>
      <c r="B181" s="50"/>
      <c r="C181" s="50"/>
      <c r="D181" s="50"/>
      <c r="E181" s="52"/>
      <c r="F181" s="52"/>
      <c r="G181" s="50"/>
      <c r="H181" s="50"/>
      <c r="I181" s="50"/>
      <c r="J181" s="50"/>
      <c r="K181" s="50"/>
      <c r="L181" s="50"/>
      <c r="M181" s="50"/>
    </row>
    <row r="182" spans="1:13" x14ac:dyDescent="0.35">
      <c r="A182" s="50"/>
      <c r="B182" s="50"/>
      <c r="C182" s="50"/>
      <c r="D182" s="50"/>
      <c r="E182" s="52"/>
      <c r="F182" s="52"/>
      <c r="G182" s="50"/>
      <c r="H182" s="50"/>
      <c r="I182" s="50"/>
      <c r="J182" s="50"/>
      <c r="K182" s="50"/>
      <c r="L182" s="50"/>
      <c r="M182" s="50"/>
    </row>
    <row r="183" spans="1:13" x14ac:dyDescent="0.35">
      <c r="A183" s="50"/>
      <c r="B183" s="50"/>
      <c r="C183" s="50"/>
      <c r="D183" s="50"/>
      <c r="E183" s="52"/>
      <c r="F183" s="52"/>
      <c r="G183" s="50"/>
      <c r="H183" s="50"/>
      <c r="I183" s="50"/>
      <c r="J183" s="50"/>
      <c r="K183" s="50"/>
      <c r="L183" s="50"/>
      <c r="M183" s="50"/>
    </row>
    <row r="184" spans="1:13" x14ac:dyDescent="0.35">
      <c r="A184" s="50"/>
      <c r="B184" s="50"/>
      <c r="C184" s="50"/>
      <c r="D184" s="50"/>
      <c r="E184" s="52"/>
      <c r="F184" s="52"/>
      <c r="G184" s="50"/>
      <c r="H184" s="50"/>
      <c r="I184" s="50"/>
      <c r="J184" s="50"/>
      <c r="K184" s="50"/>
      <c r="L184" s="50"/>
      <c r="M184" s="50"/>
    </row>
    <row r="185" spans="1:13" x14ac:dyDescent="0.35">
      <c r="A185" s="50"/>
      <c r="B185" s="50"/>
      <c r="C185" s="50"/>
      <c r="D185" s="50"/>
      <c r="E185" s="52"/>
      <c r="F185" s="52"/>
      <c r="G185" s="50"/>
      <c r="H185" s="50"/>
      <c r="I185" s="50"/>
      <c r="J185" s="50"/>
      <c r="K185" s="50"/>
      <c r="L185" s="50"/>
      <c r="M185" s="50"/>
    </row>
    <row r="186" spans="1:13" x14ac:dyDescent="0.35">
      <c r="A186" s="50"/>
      <c r="B186" s="50"/>
      <c r="C186" s="50"/>
      <c r="D186" s="50"/>
      <c r="E186" s="52"/>
      <c r="F186" s="52"/>
      <c r="G186" s="50"/>
      <c r="H186" s="50"/>
      <c r="I186" s="50"/>
      <c r="J186" s="50"/>
      <c r="K186" s="50"/>
      <c r="L186" s="50"/>
      <c r="M186" s="50"/>
    </row>
    <row r="187" spans="1:13" x14ac:dyDescent="0.35">
      <c r="A187" s="50"/>
      <c r="B187" s="50"/>
      <c r="C187" s="50"/>
      <c r="D187" s="50"/>
      <c r="E187" s="52"/>
      <c r="F187" s="52"/>
      <c r="G187" s="50"/>
      <c r="H187" s="50"/>
      <c r="I187" s="50"/>
      <c r="J187" s="50"/>
      <c r="K187" s="50"/>
      <c r="L187" s="50"/>
      <c r="M187" s="50"/>
    </row>
    <row r="188" spans="1:13" x14ac:dyDescent="0.35">
      <c r="A188" s="50"/>
      <c r="B188" s="50"/>
      <c r="C188" s="50"/>
      <c r="D188" s="50"/>
      <c r="E188" s="52"/>
      <c r="F188" s="52"/>
      <c r="G188" s="50"/>
      <c r="H188" s="50"/>
      <c r="I188" s="50"/>
      <c r="J188" s="50"/>
      <c r="K188" s="50"/>
      <c r="L188" s="50"/>
      <c r="M188" s="50"/>
    </row>
    <row r="189" spans="1:13" x14ac:dyDescent="0.35">
      <c r="A189" s="50"/>
      <c r="B189" s="50"/>
      <c r="C189" s="50"/>
      <c r="D189" s="50"/>
      <c r="E189" s="52"/>
      <c r="F189" s="52"/>
      <c r="G189" s="50"/>
      <c r="H189" s="50"/>
      <c r="I189" s="50"/>
      <c r="J189" s="50"/>
      <c r="K189" s="50"/>
      <c r="L189" s="50"/>
      <c r="M189" s="50"/>
    </row>
    <row r="190" spans="1:13" x14ac:dyDescent="0.35">
      <c r="A190" s="50"/>
      <c r="B190" s="50"/>
      <c r="C190" s="50"/>
      <c r="D190" s="50"/>
      <c r="E190" s="52"/>
      <c r="F190" s="52"/>
      <c r="G190" s="50"/>
      <c r="H190" s="50"/>
      <c r="I190" s="50"/>
      <c r="J190" s="50"/>
      <c r="K190" s="50"/>
      <c r="L190" s="50"/>
      <c r="M190" s="50"/>
    </row>
    <row r="191" spans="1:13" x14ac:dyDescent="0.35">
      <c r="A191" s="50"/>
      <c r="B191" s="50"/>
      <c r="C191" s="50"/>
      <c r="D191" s="50"/>
      <c r="E191" s="52"/>
      <c r="F191" s="52"/>
      <c r="G191" s="50"/>
      <c r="H191" s="50"/>
      <c r="I191" s="50"/>
      <c r="J191" s="50"/>
      <c r="K191" s="50"/>
      <c r="L191" s="50"/>
      <c r="M191" s="50"/>
    </row>
    <row r="192" spans="1:13" x14ac:dyDescent="0.35">
      <c r="A192" s="50"/>
      <c r="B192" s="50"/>
      <c r="C192" s="50"/>
      <c r="D192" s="50"/>
      <c r="E192" s="52"/>
      <c r="F192" s="52"/>
      <c r="G192" s="50"/>
      <c r="H192" s="50"/>
      <c r="I192" s="50"/>
      <c r="J192" s="50"/>
      <c r="K192" s="50"/>
      <c r="L192" s="50"/>
      <c r="M192" s="50"/>
    </row>
    <row r="193" spans="1:13" x14ac:dyDescent="0.35">
      <c r="A193" s="50"/>
      <c r="B193" s="50"/>
      <c r="C193" s="50"/>
      <c r="D193" s="50"/>
      <c r="E193" s="52"/>
      <c r="F193" s="52"/>
      <c r="G193" s="50"/>
      <c r="H193" s="50"/>
      <c r="I193" s="50"/>
      <c r="J193" s="50"/>
      <c r="K193" s="50"/>
      <c r="L193" s="50"/>
      <c r="M193" s="50"/>
    </row>
    <row r="194" spans="1:13" x14ac:dyDescent="0.35">
      <c r="A194" s="50"/>
      <c r="B194" s="50"/>
      <c r="C194" s="50"/>
      <c r="D194" s="50"/>
      <c r="E194" s="52"/>
      <c r="F194" s="52"/>
      <c r="G194" s="50"/>
      <c r="H194" s="50"/>
      <c r="I194" s="50"/>
      <c r="J194" s="50"/>
      <c r="K194" s="50"/>
      <c r="L194" s="50"/>
      <c r="M194" s="50"/>
    </row>
    <row r="195" spans="1:13" x14ac:dyDescent="0.35">
      <c r="A195" s="50"/>
      <c r="B195" s="50"/>
      <c r="C195" s="50"/>
      <c r="D195" s="50"/>
      <c r="E195" s="52"/>
      <c r="F195" s="52"/>
      <c r="G195" s="50"/>
      <c r="H195" s="50"/>
      <c r="I195" s="50"/>
      <c r="J195" s="50"/>
      <c r="K195" s="50"/>
      <c r="L195" s="50"/>
      <c r="M195" s="50"/>
    </row>
    <row r="196" spans="1:13" x14ac:dyDescent="0.35">
      <c r="A196" s="50"/>
      <c r="B196" s="50"/>
      <c r="C196" s="50"/>
      <c r="D196" s="50"/>
      <c r="E196" s="52"/>
      <c r="F196" s="52"/>
      <c r="G196" s="50"/>
      <c r="H196" s="50"/>
      <c r="I196" s="50"/>
      <c r="J196" s="50"/>
      <c r="K196" s="50"/>
      <c r="L196" s="50"/>
      <c r="M196" s="50"/>
    </row>
    <row r="197" spans="1:13" x14ac:dyDescent="0.35">
      <c r="A197" s="50"/>
      <c r="B197" s="50"/>
      <c r="C197" s="50"/>
      <c r="D197" s="50"/>
      <c r="E197" s="52"/>
      <c r="F197" s="52"/>
      <c r="G197" s="50"/>
      <c r="H197" s="50"/>
      <c r="I197" s="50"/>
      <c r="J197" s="50"/>
      <c r="K197" s="50"/>
      <c r="L197" s="50"/>
      <c r="M197" s="50"/>
    </row>
    <row r="198" spans="1:13" x14ac:dyDescent="0.35">
      <c r="A198" s="50"/>
      <c r="B198" s="50"/>
      <c r="C198" s="50"/>
      <c r="D198" s="50"/>
      <c r="E198" s="52"/>
      <c r="F198" s="52"/>
      <c r="G198" s="50"/>
      <c r="H198" s="50"/>
      <c r="I198" s="50"/>
      <c r="J198" s="50"/>
      <c r="K198" s="50"/>
      <c r="L198" s="50"/>
      <c r="M198" s="50"/>
    </row>
    <row r="199" spans="1:13" x14ac:dyDescent="0.35">
      <c r="A199" s="50"/>
      <c r="B199" s="50"/>
      <c r="C199" s="50"/>
      <c r="D199" s="50"/>
      <c r="E199" s="52"/>
      <c r="F199" s="52"/>
      <c r="G199" s="50"/>
      <c r="H199" s="50"/>
      <c r="I199" s="50"/>
      <c r="J199" s="50"/>
      <c r="K199" s="50"/>
      <c r="L199" s="50"/>
      <c r="M199" s="50"/>
    </row>
    <row r="200" spans="1:13" x14ac:dyDescent="0.35">
      <c r="A200" s="50"/>
      <c r="B200" s="50"/>
      <c r="C200" s="50"/>
      <c r="D200" s="50"/>
      <c r="E200" s="52"/>
      <c r="F200" s="52"/>
      <c r="G200" s="50"/>
      <c r="H200" s="50"/>
      <c r="I200" s="50"/>
      <c r="J200" s="50"/>
      <c r="K200" s="50"/>
      <c r="L200" s="50"/>
      <c r="M200" s="50"/>
    </row>
    <row r="201" spans="1:13" x14ac:dyDescent="0.35">
      <c r="A201" s="50"/>
      <c r="B201" s="50"/>
      <c r="C201" s="50"/>
      <c r="D201" s="50"/>
      <c r="E201" s="52"/>
      <c r="F201" s="52"/>
      <c r="G201" s="50"/>
      <c r="H201" s="50"/>
      <c r="I201" s="50"/>
      <c r="J201" s="50"/>
      <c r="K201" s="50"/>
      <c r="L201" s="50"/>
      <c r="M201" s="50"/>
    </row>
    <row r="202" spans="1:13" x14ac:dyDescent="0.35">
      <c r="A202" s="50"/>
      <c r="B202" s="50"/>
      <c r="C202" s="50"/>
      <c r="D202" s="50"/>
      <c r="E202" s="52"/>
      <c r="F202" s="52"/>
      <c r="G202" s="50"/>
      <c r="H202" s="50"/>
      <c r="I202" s="50"/>
      <c r="J202" s="50"/>
      <c r="K202" s="50"/>
      <c r="L202" s="50"/>
      <c r="M202" s="50"/>
    </row>
    <row r="203" spans="1:13" x14ac:dyDescent="0.35">
      <c r="A203" s="50"/>
      <c r="B203" s="50"/>
      <c r="C203" s="50"/>
      <c r="D203" s="50"/>
      <c r="E203" s="52"/>
      <c r="F203" s="52"/>
      <c r="G203" s="50"/>
      <c r="H203" s="50"/>
      <c r="I203" s="50"/>
      <c r="J203" s="50"/>
      <c r="K203" s="50"/>
      <c r="L203" s="50"/>
      <c r="M203" s="50"/>
    </row>
    <row r="204" spans="1:13" x14ac:dyDescent="0.35">
      <c r="A204" s="50"/>
      <c r="B204" s="50"/>
      <c r="C204" s="50"/>
      <c r="D204" s="50"/>
      <c r="E204" s="52"/>
      <c r="F204" s="52"/>
      <c r="G204" s="50"/>
      <c r="H204" s="50"/>
      <c r="I204" s="50"/>
      <c r="J204" s="50"/>
      <c r="K204" s="50"/>
      <c r="L204" s="50"/>
      <c r="M204" s="50"/>
    </row>
    <row r="205" spans="1:13" x14ac:dyDescent="0.35">
      <c r="A205" s="50"/>
      <c r="B205" s="50"/>
      <c r="C205" s="50"/>
      <c r="D205" s="50"/>
      <c r="E205" s="52"/>
      <c r="F205" s="52"/>
      <c r="G205" s="50"/>
      <c r="H205" s="50"/>
      <c r="I205" s="50"/>
      <c r="J205" s="50"/>
      <c r="K205" s="50"/>
      <c r="L205" s="50"/>
      <c r="M205" s="50"/>
    </row>
    <row r="206" spans="1:13" x14ac:dyDescent="0.35">
      <c r="A206" s="50"/>
      <c r="B206" s="50"/>
      <c r="C206" s="50"/>
      <c r="D206" s="50"/>
      <c r="E206" s="52"/>
      <c r="F206" s="52"/>
      <c r="G206" s="50"/>
      <c r="H206" s="50"/>
      <c r="I206" s="50"/>
      <c r="J206" s="50"/>
      <c r="K206" s="50"/>
      <c r="L206" s="50"/>
      <c r="M206" s="50"/>
    </row>
    <row r="207" spans="1:13" x14ac:dyDescent="0.35">
      <c r="A207" s="50"/>
      <c r="B207" s="50"/>
      <c r="C207" s="50"/>
      <c r="D207" s="50"/>
      <c r="E207" s="52"/>
      <c r="F207" s="52"/>
      <c r="G207" s="50"/>
      <c r="H207" s="50"/>
      <c r="I207" s="50"/>
      <c r="J207" s="50"/>
      <c r="K207" s="50"/>
      <c r="L207" s="50"/>
      <c r="M207" s="50"/>
    </row>
    <row r="208" spans="1:13" x14ac:dyDescent="0.35">
      <c r="A208" s="50"/>
      <c r="B208" s="50"/>
      <c r="C208" s="50"/>
      <c r="D208" s="50"/>
      <c r="E208" s="52"/>
      <c r="F208" s="52"/>
      <c r="G208" s="50"/>
      <c r="H208" s="50"/>
      <c r="I208" s="50"/>
      <c r="J208" s="50"/>
      <c r="K208" s="50"/>
      <c r="L208" s="50"/>
      <c r="M208" s="50"/>
    </row>
    <row r="209" spans="1:13" x14ac:dyDescent="0.35">
      <c r="A209" s="50"/>
      <c r="B209" s="50"/>
      <c r="C209" s="50"/>
      <c r="D209" s="50"/>
      <c r="E209" s="52"/>
      <c r="F209" s="52"/>
      <c r="G209" s="50"/>
      <c r="H209" s="50"/>
      <c r="I209" s="50"/>
      <c r="J209" s="50"/>
      <c r="K209" s="50"/>
      <c r="L209" s="50"/>
      <c r="M209" s="50"/>
    </row>
    <row r="210" spans="1:13" x14ac:dyDescent="0.35">
      <c r="A210" s="50"/>
      <c r="B210" s="50"/>
      <c r="C210" s="50"/>
      <c r="D210" s="50"/>
      <c r="E210" s="52"/>
      <c r="F210" s="52"/>
      <c r="G210" s="50"/>
      <c r="H210" s="50"/>
      <c r="I210" s="50"/>
      <c r="J210" s="50"/>
      <c r="K210" s="50"/>
      <c r="L210" s="50"/>
      <c r="M210" s="50"/>
    </row>
    <row r="211" spans="1:13" x14ac:dyDescent="0.35">
      <c r="A211" s="50"/>
      <c r="B211" s="50"/>
      <c r="C211" s="50"/>
      <c r="D211" s="50"/>
      <c r="E211" s="52"/>
      <c r="F211" s="52"/>
      <c r="G211" s="50"/>
      <c r="H211" s="50"/>
      <c r="I211" s="50"/>
      <c r="J211" s="50"/>
      <c r="K211" s="50"/>
      <c r="L211" s="50"/>
      <c r="M211" s="50"/>
    </row>
    <row r="212" spans="1:13" x14ac:dyDescent="0.35">
      <c r="A212" s="50"/>
      <c r="B212" s="50"/>
      <c r="C212" s="50"/>
      <c r="D212" s="50"/>
      <c r="E212" s="52"/>
      <c r="F212" s="52"/>
      <c r="G212" s="50"/>
      <c r="H212" s="50"/>
      <c r="I212" s="50"/>
      <c r="J212" s="50"/>
      <c r="K212" s="50"/>
      <c r="L212" s="50"/>
      <c r="M212" s="50"/>
    </row>
    <row r="213" spans="1:13" x14ac:dyDescent="0.35">
      <c r="A213" s="50"/>
      <c r="B213" s="50"/>
      <c r="C213" s="50"/>
      <c r="D213" s="50"/>
      <c r="E213" s="52"/>
      <c r="F213" s="52"/>
      <c r="G213" s="50"/>
      <c r="H213" s="50"/>
      <c r="I213" s="50"/>
      <c r="J213" s="50"/>
      <c r="K213" s="50"/>
      <c r="L213" s="50"/>
      <c r="M213" s="50"/>
    </row>
    <row r="214" spans="1:13" x14ac:dyDescent="0.35">
      <c r="A214" s="50"/>
      <c r="B214" s="50"/>
      <c r="C214" s="50"/>
      <c r="D214" s="50"/>
      <c r="E214" s="52"/>
      <c r="F214" s="52"/>
      <c r="G214" s="50"/>
      <c r="H214" s="50"/>
      <c r="I214" s="50"/>
      <c r="J214" s="50"/>
      <c r="K214" s="50"/>
      <c r="L214" s="50"/>
      <c r="M214" s="50"/>
    </row>
    <row r="215" spans="1:13" x14ac:dyDescent="0.35">
      <c r="A215" s="50"/>
      <c r="B215" s="50"/>
      <c r="C215" s="50"/>
      <c r="D215" s="50"/>
      <c r="E215" s="52"/>
      <c r="F215" s="52"/>
      <c r="G215" s="50"/>
      <c r="H215" s="50"/>
      <c r="I215" s="50"/>
      <c r="J215" s="50"/>
      <c r="K215" s="50"/>
      <c r="L215" s="50"/>
      <c r="M215" s="50"/>
    </row>
    <row r="216" spans="1:13" x14ac:dyDescent="0.35">
      <c r="A216" s="50"/>
      <c r="B216" s="50"/>
      <c r="C216" s="50"/>
      <c r="D216" s="50"/>
      <c r="E216" s="52"/>
      <c r="F216" s="52"/>
      <c r="G216" s="50"/>
      <c r="H216" s="50"/>
      <c r="I216" s="50"/>
      <c r="J216" s="50"/>
      <c r="K216" s="50"/>
      <c r="L216" s="50"/>
      <c r="M216" s="50"/>
    </row>
    <row r="217" spans="1:13" x14ac:dyDescent="0.35">
      <c r="A217" s="50"/>
      <c r="B217" s="50"/>
      <c r="C217" s="50"/>
      <c r="D217" s="50"/>
      <c r="E217" s="52"/>
      <c r="F217" s="52"/>
      <c r="G217" s="50"/>
      <c r="H217" s="50"/>
      <c r="I217" s="50"/>
      <c r="J217" s="50"/>
      <c r="K217" s="50"/>
      <c r="L217" s="50"/>
      <c r="M217" s="50"/>
    </row>
    <row r="218" spans="1:13" x14ac:dyDescent="0.35">
      <c r="A218" s="50"/>
      <c r="B218" s="50"/>
      <c r="C218" s="50"/>
      <c r="D218" s="50"/>
      <c r="E218" s="52"/>
      <c r="F218" s="52"/>
      <c r="G218" s="50"/>
      <c r="H218" s="50"/>
      <c r="I218" s="50"/>
      <c r="J218" s="50"/>
      <c r="K218" s="50"/>
      <c r="L218" s="50"/>
      <c r="M218" s="50"/>
    </row>
    <row r="219" spans="1:13" x14ac:dyDescent="0.35">
      <c r="A219" s="50"/>
      <c r="B219" s="50"/>
      <c r="C219" s="50"/>
      <c r="D219" s="50"/>
      <c r="E219" s="52"/>
      <c r="F219" s="52"/>
      <c r="G219" s="50"/>
      <c r="H219" s="50"/>
      <c r="I219" s="50"/>
      <c r="J219" s="50"/>
      <c r="K219" s="50"/>
      <c r="L219" s="50"/>
      <c r="M219" s="50"/>
    </row>
    <row r="220" spans="1:13" x14ac:dyDescent="0.35">
      <c r="A220" s="50"/>
      <c r="B220" s="50"/>
      <c r="C220" s="50"/>
      <c r="D220" s="50"/>
      <c r="E220" s="52"/>
      <c r="F220" s="52"/>
      <c r="G220" s="50"/>
      <c r="H220" s="50"/>
      <c r="I220" s="50"/>
      <c r="J220" s="50"/>
      <c r="K220" s="50"/>
      <c r="L220" s="50"/>
      <c r="M220" s="50"/>
    </row>
    <row r="221" spans="1:13" x14ac:dyDescent="0.35">
      <c r="A221" s="50"/>
      <c r="B221" s="50"/>
      <c r="C221" s="50"/>
      <c r="D221" s="50"/>
      <c r="E221" s="52"/>
      <c r="F221" s="52"/>
      <c r="G221" s="50"/>
      <c r="H221" s="50"/>
      <c r="I221" s="50"/>
      <c r="J221" s="50"/>
      <c r="K221" s="50"/>
      <c r="L221" s="50"/>
      <c r="M221" s="50"/>
    </row>
    <row r="222" spans="1:13" x14ac:dyDescent="0.35">
      <c r="A222" s="50"/>
      <c r="B222" s="50"/>
      <c r="C222" s="50"/>
      <c r="D222" s="50"/>
      <c r="E222" s="52"/>
      <c r="F222" s="52"/>
      <c r="G222" s="50"/>
      <c r="H222" s="50"/>
      <c r="I222" s="50"/>
      <c r="J222" s="50"/>
      <c r="K222" s="50"/>
      <c r="L222" s="50"/>
      <c r="M222" s="50"/>
    </row>
    <row r="223" spans="1:13" x14ac:dyDescent="0.35">
      <c r="A223" s="50"/>
      <c r="B223" s="50"/>
      <c r="C223" s="50"/>
      <c r="D223" s="50"/>
      <c r="E223" s="52"/>
      <c r="F223" s="52"/>
      <c r="G223" s="50"/>
      <c r="H223" s="50"/>
      <c r="I223" s="50"/>
      <c r="J223" s="50"/>
      <c r="K223" s="50"/>
      <c r="L223" s="50"/>
      <c r="M223" s="50"/>
    </row>
    <row r="224" spans="1:13" x14ac:dyDescent="0.35">
      <c r="A224" s="50"/>
      <c r="B224" s="50"/>
      <c r="C224" s="50"/>
      <c r="D224" s="50"/>
      <c r="E224" s="52"/>
      <c r="F224" s="52"/>
      <c r="G224" s="50"/>
      <c r="H224" s="50"/>
      <c r="I224" s="50"/>
      <c r="J224" s="50"/>
      <c r="K224" s="50"/>
      <c r="L224" s="50"/>
      <c r="M224" s="50"/>
    </row>
    <row r="225" spans="1:13" x14ac:dyDescent="0.35">
      <c r="A225" s="50"/>
      <c r="B225" s="50"/>
      <c r="C225" s="50"/>
      <c r="D225" s="50"/>
      <c r="E225" s="52"/>
      <c r="F225" s="52"/>
      <c r="G225" s="50"/>
      <c r="H225" s="50"/>
      <c r="I225" s="50"/>
      <c r="J225" s="50"/>
      <c r="K225" s="50"/>
      <c r="L225" s="50"/>
      <c r="M225" s="50"/>
    </row>
    <row r="226" spans="1:13" x14ac:dyDescent="0.35">
      <c r="A226" s="50"/>
      <c r="B226" s="50"/>
      <c r="C226" s="50"/>
      <c r="D226" s="50"/>
      <c r="E226" s="52"/>
      <c r="F226" s="52"/>
      <c r="G226" s="50"/>
      <c r="H226" s="50"/>
      <c r="I226" s="50"/>
      <c r="J226" s="50"/>
      <c r="K226" s="50"/>
      <c r="L226" s="50"/>
      <c r="M226" s="50"/>
    </row>
    <row r="227" spans="1:13" x14ac:dyDescent="0.35">
      <c r="A227" s="50"/>
      <c r="B227" s="50"/>
      <c r="C227" s="50"/>
      <c r="D227" s="50"/>
      <c r="E227" s="52"/>
      <c r="F227" s="52"/>
      <c r="G227" s="50"/>
      <c r="H227" s="50"/>
      <c r="I227" s="50"/>
      <c r="J227" s="50"/>
      <c r="K227" s="50"/>
      <c r="L227" s="50"/>
      <c r="M227" s="50"/>
    </row>
    <row r="228" spans="1:13" x14ac:dyDescent="0.35">
      <c r="A228" s="50"/>
      <c r="B228" s="50"/>
      <c r="C228" s="50"/>
      <c r="D228" s="50"/>
      <c r="E228" s="52"/>
      <c r="F228" s="52"/>
      <c r="G228" s="50"/>
      <c r="H228" s="50"/>
      <c r="I228" s="50"/>
      <c r="J228" s="50"/>
      <c r="K228" s="50"/>
      <c r="L228" s="50"/>
      <c r="M228" s="50"/>
    </row>
    <row r="229" spans="1:13" x14ac:dyDescent="0.35">
      <c r="A229" s="50"/>
      <c r="B229" s="50"/>
      <c r="C229" s="50"/>
      <c r="D229" s="50"/>
      <c r="E229" s="52"/>
      <c r="F229" s="52"/>
      <c r="G229" s="50"/>
      <c r="H229" s="50"/>
      <c r="I229" s="50"/>
      <c r="J229" s="50"/>
      <c r="K229" s="50"/>
      <c r="L229" s="50"/>
      <c r="M229" s="50"/>
    </row>
    <row r="230" spans="1:13" x14ac:dyDescent="0.35">
      <c r="A230" s="50"/>
      <c r="B230" s="50"/>
      <c r="C230" s="50"/>
      <c r="D230" s="50"/>
      <c r="E230" s="52"/>
      <c r="F230" s="52"/>
      <c r="G230" s="50"/>
      <c r="H230" s="50"/>
      <c r="I230" s="50"/>
      <c r="J230" s="50"/>
      <c r="K230" s="50"/>
      <c r="L230" s="50"/>
      <c r="M230" s="50"/>
    </row>
    <row r="231" spans="1:13" x14ac:dyDescent="0.35">
      <c r="A231" s="50"/>
      <c r="B231" s="50"/>
      <c r="C231" s="50"/>
      <c r="D231" s="50"/>
      <c r="E231" s="52"/>
      <c r="F231" s="52"/>
      <c r="G231" s="50"/>
      <c r="H231" s="50"/>
      <c r="I231" s="50"/>
      <c r="J231" s="50"/>
      <c r="K231" s="50"/>
      <c r="L231" s="50"/>
      <c r="M231" s="50"/>
    </row>
    <row r="232" spans="1:13" x14ac:dyDescent="0.35">
      <c r="A232" s="50"/>
      <c r="B232" s="50"/>
      <c r="C232" s="50"/>
      <c r="D232" s="50"/>
      <c r="E232" s="52"/>
      <c r="F232" s="52"/>
      <c r="G232" s="50"/>
      <c r="H232" s="50"/>
      <c r="I232" s="50"/>
      <c r="J232" s="50"/>
      <c r="K232" s="50"/>
      <c r="L232" s="50"/>
      <c r="M232" s="50"/>
    </row>
    <row r="233" spans="1:13" x14ac:dyDescent="0.35">
      <c r="A233" s="50"/>
      <c r="B233" s="50"/>
      <c r="C233" s="50"/>
      <c r="D233" s="50"/>
      <c r="E233" s="52"/>
      <c r="F233" s="52"/>
      <c r="G233" s="50"/>
      <c r="H233" s="50"/>
      <c r="I233" s="50"/>
      <c r="J233" s="50"/>
      <c r="K233" s="50"/>
      <c r="L233" s="50"/>
      <c r="M233" s="50"/>
    </row>
    <row r="234" spans="1:13" x14ac:dyDescent="0.35">
      <c r="A234" s="50"/>
      <c r="B234" s="50"/>
      <c r="C234" s="50"/>
      <c r="D234" s="50"/>
      <c r="E234" s="52"/>
      <c r="F234" s="52"/>
      <c r="G234" s="50"/>
      <c r="H234" s="50"/>
      <c r="I234" s="50"/>
      <c r="J234" s="50"/>
      <c r="K234" s="50"/>
      <c r="L234" s="50"/>
      <c r="M234" s="50"/>
    </row>
    <row r="235" spans="1:13" x14ac:dyDescent="0.35">
      <c r="A235" s="50"/>
      <c r="B235" s="50"/>
      <c r="C235" s="50"/>
      <c r="D235" s="50"/>
      <c r="E235" s="52"/>
      <c r="F235" s="52"/>
      <c r="G235" s="50"/>
      <c r="H235" s="50"/>
      <c r="I235" s="50"/>
      <c r="J235" s="50"/>
      <c r="K235" s="50"/>
      <c r="L235" s="50"/>
      <c r="M235" s="50"/>
    </row>
    <row r="236" spans="1:13" x14ac:dyDescent="0.35">
      <c r="A236" s="50"/>
      <c r="B236" s="50"/>
      <c r="C236" s="50"/>
      <c r="D236" s="50"/>
      <c r="E236" s="52"/>
      <c r="F236" s="52"/>
      <c r="G236" s="50"/>
      <c r="H236" s="50"/>
      <c r="I236" s="50"/>
      <c r="J236" s="50"/>
      <c r="K236" s="50"/>
      <c r="L236" s="50"/>
      <c r="M236" s="50"/>
    </row>
    <row r="237" spans="1:13" x14ac:dyDescent="0.35">
      <c r="A237" s="50"/>
      <c r="B237" s="50"/>
      <c r="C237" s="50"/>
      <c r="D237" s="50"/>
      <c r="E237" s="52"/>
      <c r="F237" s="52"/>
      <c r="G237" s="50"/>
      <c r="H237" s="50"/>
      <c r="I237" s="50"/>
      <c r="J237" s="50"/>
      <c r="K237" s="50"/>
      <c r="L237" s="50"/>
      <c r="M237" s="50"/>
    </row>
    <row r="238" spans="1:13" x14ac:dyDescent="0.35">
      <c r="A238" s="50"/>
      <c r="B238" s="50"/>
      <c r="C238" s="50"/>
      <c r="D238" s="50"/>
      <c r="E238" s="52"/>
      <c r="F238" s="52"/>
      <c r="G238" s="50"/>
      <c r="H238" s="50"/>
      <c r="I238" s="50"/>
      <c r="J238" s="50"/>
      <c r="K238" s="50"/>
      <c r="L238" s="50"/>
      <c r="M238" s="50"/>
    </row>
    <row r="239" spans="1:13" x14ac:dyDescent="0.35">
      <c r="A239" s="50"/>
      <c r="B239" s="50"/>
      <c r="C239" s="50"/>
      <c r="D239" s="50"/>
      <c r="E239" s="52"/>
      <c r="F239" s="52"/>
      <c r="G239" s="50"/>
      <c r="H239" s="50"/>
      <c r="I239" s="50"/>
      <c r="J239" s="50"/>
      <c r="K239" s="50"/>
      <c r="L239" s="50"/>
      <c r="M239" s="50"/>
    </row>
    <row r="240" spans="1:13" x14ac:dyDescent="0.35">
      <c r="A240" s="50"/>
      <c r="B240" s="50"/>
      <c r="C240" s="50"/>
      <c r="D240" s="50"/>
      <c r="E240" s="52"/>
      <c r="F240" s="52"/>
      <c r="G240" s="50"/>
      <c r="H240" s="50"/>
      <c r="I240" s="50"/>
      <c r="J240" s="50"/>
      <c r="K240" s="50"/>
      <c r="L240" s="50"/>
      <c r="M240" s="50"/>
    </row>
    <row r="241" spans="1:13" x14ac:dyDescent="0.35">
      <c r="A241" s="50"/>
      <c r="B241" s="50"/>
      <c r="C241" s="50"/>
      <c r="D241" s="50"/>
      <c r="E241" s="52"/>
      <c r="F241" s="52"/>
      <c r="G241" s="50"/>
      <c r="H241" s="50"/>
      <c r="I241" s="50"/>
      <c r="J241" s="50"/>
      <c r="K241" s="50"/>
      <c r="L241" s="50"/>
      <c r="M241" s="50"/>
    </row>
    <row r="242" spans="1:13" x14ac:dyDescent="0.35">
      <c r="A242" s="50"/>
      <c r="B242" s="50"/>
      <c r="C242" s="50"/>
      <c r="D242" s="50"/>
      <c r="E242" s="52"/>
      <c r="F242" s="52"/>
      <c r="G242" s="50"/>
      <c r="H242" s="50"/>
      <c r="I242" s="50"/>
      <c r="J242" s="50"/>
      <c r="K242" s="50"/>
      <c r="L242" s="50"/>
      <c r="M242" s="50"/>
    </row>
    <row r="243" spans="1:13" x14ac:dyDescent="0.35">
      <c r="A243" s="50"/>
      <c r="B243" s="50"/>
      <c r="C243" s="50"/>
      <c r="D243" s="50"/>
      <c r="E243" s="52"/>
      <c r="F243" s="52"/>
      <c r="G243" s="50"/>
      <c r="H243" s="50"/>
      <c r="I243"/>
      <c r="J243" s="50"/>
      <c r="K243" s="50"/>
      <c r="L243" s="50"/>
      <c r="M243" s="50"/>
    </row>
    <row r="244" spans="1:13" x14ac:dyDescent="0.35">
      <c r="A244" s="50"/>
      <c r="B244" s="50"/>
      <c r="C244" s="50"/>
      <c r="D244" s="50"/>
      <c r="E244" s="52"/>
      <c r="F244" s="52"/>
      <c r="G244" s="50"/>
      <c r="H244" s="50"/>
      <c r="I244" s="50"/>
      <c r="J244" s="50"/>
      <c r="K244" s="50"/>
      <c r="L244" s="50"/>
      <c r="M244" s="50"/>
    </row>
    <row r="245" spans="1:13" x14ac:dyDescent="0.35">
      <c r="A245" s="50"/>
      <c r="B245" s="50"/>
      <c r="C245" s="50"/>
      <c r="D245" s="50"/>
      <c r="E245" s="52"/>
      <c r="F245" s="52"/>
      <c r="G245" s="50"/>
      <c r="H245" s="50"/>
      <c r="I245" s="50"/>
      <c r="J245" s="50"/>
      <c r="K245" s="50"/>
      <c r="L245" s="50"/>
      <c r="M245" s="50"/>
    </row>
    <row r="246" spans="1:13" x14ac:dyDescent="0.35">
      <c r="A246" s="50"/>
      <c r="B246" s="50"/>
      <c r="C246" s="50"/>
      <c r="D246" s="50"/>
      <c r="E246" s="52"/>
      <c r="F246" s="52"/>
      <c r="G246" s="50"/>
      <c r="H246" s="50"/>
      <c r="I246" s="50"/>
      <c r="J246" s="50"/>
      <c r="K246" s="50"/>
      <c r="L246" s="50"/>
      <c r="M246" s="50"/>
    </row>
    <row r="247" spans="1:13" x14ac:dyDescent="0.35">
      <c r="A247" s="50"/>
      <c r="B247" s="50"/>
      <c r="C247" s="50"/>
      <c r="D247" s="50"/>
      <c r="E247" s="52"/>
      <c r="F247" s="52"/>
      <c r="G247" s="50"/>
      <c r="H247" s="50"/>
      <c r="I247" s="50"/>
      <c r="J247" s="50"/>
      <c r="K247" s="50"/>
      <c r="L247" s="50"/>
      <c r="M247" s="50"/>
    </row>
    <row r="248" spans="1:13" x14ac:dyDescent="0.35">
      <c r="A248" s="50"/>
      <c r="B248" s="50"/>
      <c r="C248" s="50"/>
      <c r="D248" s="50"/>
      <c r="E248" s="52"/>
      <c r="F248" s="52"/>
      <c r="G248" s="50"/>
      <c r="H248" s="50"/>
      <c r="I248" s="50"/>
      <c r="J248" s="50"/>
      <c r="K248" s="50"/>
      <c r="L248" s="50"/>
      <c r="M248" s="50"/>
    </row>
    <row r="249" spans="1:13" x14ac:dyDescent="0.35">
      <c r="A249" s="50"/>
      <c r="B249" s="50"/>
      <c r="C249" s="50"/>
      <c r="D249" s="50"/>
      <c r="E249" s="52"/>
      <c r="F249" s="52"/>
      <c r="G249" s="50"/>
      <c r="H249" s="50"/>
      <c r="I249" s="50"/>
      <c r="J249" s="50"/>
      <c r="K249" s="50"/>
      <c r="L249" s="50"/>
      <c r="M249" s="50"/>
    </row>
    <row r="250" spans="1:13" x14ac:dyDescent="0.35">
      <c r="A250" s="50"/>
      <c r="B250" s="50"/>
      <c r="C250" s="50"/>
      <c r="D250" s="50"/>
      <c r="E250" s="52"/>
      <c r="F250" s="52"/>
      <c r="G250" s="50"/>
      <c r="H250" s="50"/>
      <c r="I250" s="50"/>
      <c r="J250" s="50"/>
      <c r="K250" s="50"/>
      <c r="L250" s="50"/>
      <c r="M250" s="50"/>
    </row>
    <row r="251" spans="1:13" x14ac:dyDescent="0.35">
      <c r="A251" s="50"/>
      <c r="B251" s="50"/>
      <c r="C251" s="50"/>
      <c r="D251" s="50"/>
      <c r="E251" s="52"/>
      <c r="F251" s="52"/>
      <c r="G251" s="50"/>
      <c r="H251" s="50"/>
      <c r="I251" s="50"/>
      <c r="J251" s="50"/>
      <c r="K251" s="50"/>
      <c r="L251" s="50"/>
      <c r="M251" s="50"/>
    </row>
    <row r="252" spans="1:13" x14ac:dyDescent="0.35">
      <c r="A252" s="50"/>
      <c r="B252" s="50"/>
      <c r="C252" s="50"/>
      <c r="D252" s="50"/>
      <c r="E252" s="52"/>
      <c r="F252" s="52"/>
      <c r="G252" s="50"/>
      <c r="H252" s="50"/>
      <c r="I252" s="50"/>
      <c r="J252" s="50"/>
      <c r="K252" s="50"/>
      <c r="L252" s="50"/>
      <c r="M252" s="50"/>
    </row>
    <row r="253" spans="1:13" x14ac:dyDescent="0.35">
      <c r="A253" s="50"/>
      <c r="B253" s="50"/>
      <c r="C253" s="50"/>
      <c r="D253" s="50"/>
      <c r="E253" s="52"/>
      <c r="F253" s="52"/>
      <c r="G253" s="50"/>
      <c r="H253" s="50"/>
      <c r="I253" s="50"/>
      <c r="J253" s="50"/>
      <c r="K253" s="50"/>
      <c r="L253" s="50"/>
      <c r="M253" s="50"/>
    </row>
    <row r="254" spans="1:13" x14ac:dyDescent="0.35">
      <c r="A254" s="50"/>
      <c r="B254" s="50"/>
      <c r="C254" s="50"/>
      <c r="D254" s="50"/>
      <c r="E254" s="52"/>
      <c r="F254" s="52"/>
      <c r="G254" s="50"/>
      <c r="H254" s="50"/>
      <c r="I254" s="50"/>
      <c r="J254" s="50"/>
      <c r="K254" s="50"/>
      <c r="L254" s="50"/>
      <c r="M254" s="50"/>
    </row>
    <row r="255" spans="1:13" x14ac:dyDescent="0.35">
      <c r="A255" s="50"/>
      <c r="B255" s="50"/>
      <c r="C255" s="50"/>
      <c r="D255" s="50"/>
      <c r="E255" s="52"/>
      <c r="F255" s="52"/>
      <c r="G255" s="50"/>
      <c r="H255" s="50"/>
      <c r="I255" s="50"/>
      <c r="J255" s="50"/>
      <c r="K255" s="50"/>
      <c r="L255" s="50"/>
      <c r="M255" s="50"/>
    </row>
    <row r="256" spans="1:13" x14ac:dyDescent="0.35">
      <c r="A256" s="50"/>
      <c r="B256" s="50"/>
      <c r="C256" s="50"/>
      <c r="D256" s="50"/>
      <c r="E256" s="52"/>
      <c r="F256" s="52"/>
      <c r="G256" s="50"/>
      <c r="H256" s="50"/>
      <c r="I256" s="50"/>
      <c r="J256" s="50"/>
      <c r="K256" s="50"/>
      <c r="L256" s="50"/>
      <c r="M256" s="50"/>
    </row>
    <row r="257" spans="1:13" x14ac:dyDescent="0.35">
      <c r="A257" s="50"/>
      <c r="B257" s="50"/>
      <c r="C257" s="50"/>
      <c r="D257" s="50"/>
      <c r="E257" s="52"/>
      <c r="F257" s="52"/>
      <c r="G257" s="50"/>
      <c r="H257" s="50"/>
      <c r="I257" s="50"/>
      <c r="J257" s="50"/>
      <c r="K257" s="50"/>
      <c r="L257" s="50"/>
      <c r="M257" s="50"/>
    </row>
    <row r="258" spans="1:13" x14ac:dyDescent="0.35">
      <c r="A258" s="50"/>
      <c r="B258" s="50"/>
      <c r="C258" s="50"/>
      <c r="D258" s="50"/>
      <c r="E258" s="52"/>
      <c r="F258" s="52"/>
      <c r="G258" s="50"/>
      <c r="H258" s="50"/>
      <c r="I258" s="50"/>
      <c r="J258" s="50"/>
      <c r="K258" s="50"/>
      <c r="L258" s="50"/>
      <c r="M258" s="50"/>
    </row>
    <row r="259" spans="1:13" x14ac:dyDescent="0.35">
      <c r="A259" s="50"/>
      <c r="B259" s="50"/>
      <c r="C259" s="50"/>
      <c r="D259" s="50"/>
      <c r="E259" s="52"/>
      <c r="F259" s="52"/>
      <c r="G259" s="50"/>
      <c r="H259" s="50"/>
      <c r="I259" s="50"/>
      <c r="J259" s="50"/>
      <c r="K259" s="50"/>
      <c r="L259" s="50"/>
      <c r="M259" s="50"/>
    </row>
    <row r="260" spans="1:13" x14ac:dyDescent="0.35">
      <c r="A260" s="50"/>
      <c r="B260" s="50"/>
      <c r="C260" s="50"/>
      <c r="D260" s="50"/>
      <c r="E260" s="52"/>
      <c r="F260" s="52"/>
      <c r="G260" s="50"/>
      <c r="H260" s="50"/>
      <c r="I260" s="50"/>
      <c r="J260" s="50"/>
      <c r="K260" s="50"/>
      <c r="L260" s="50"/>
      <c r="M260" s="50"/>
    </row>
    <row r="261" spans="1:13" x14ac:dyDescent="0.35">
      <c r="A261" s="50"/>
      <c r="B261" s="50"/>
      <c r="C261" s="50"/>
      <c r="D261" s="50"/>
      <c r="E261" s="52"/>
      <c r="F261" s="52"/>
      <c r="G261" s="50"/>
      <c r="H261" s="50"/>
      <c r="I261" s="50"/>
      <c r="J261" s="50"/>
      <c r="K261" s="50"/>
      <c r="L261" s="50"/>
      <c r="M261" s="50"/>
    </row>
    <row r="262" spans="1:13" x14ac:dyDescent="0.35">
      <c r="A262" s="50"/>
      <c r="B262" s="50"/>
      <c r="C262" s="50"/>
      <c r="D262" s="50"/>
      <c r="E262" s="52"/>
      <c r="F262" s="52"/>
      <c r="G262" s="50"/>
      <c r="H262" s="50"/>
      <c r="I262" s="50"/>
      <c r="J262" s="50"/>
      <c r="K262" s="50"/>
      <c r="L262" s="50"/>
      <c r="M262" s="50"/>
    </row>
    <row r="263" spans="1:13" x14ac:dyDescent="0.35">
      <c r="A263" s="50"/>
      <c r="B263" s="50"/>
      <c r="C263" s="50"/>
      <c r="D263" s="50"/>
      <c r="E263" s="55"/>
      <c r="F263" s="55"/>
      <c r="G263" s="52"/>
      <c r="H263" s="52"/>
      <c r="I263" s="50"/>
      <c r="J263" s="50"/>
      <c r="K263" s="50"/>
      <c r="L263" s="50"/>
      <c r="M263" s="50"/>
    </row>
    <row r="264" spans="1:13" x14ac:dyDescent="0.35">
      <c r="A264" s="50"/>
      <c r="B264" s="50"/>
      <c r="C264" s="50"/>
      <c r="D264" s="50"/>
      <c r="E264" s="55"/>
      <c r="F264" s="55"/>
      <c r="G264" s="52"/>
      <c r="H264" s="52"/>
      <c r="I264" s="50"/>
      <c r="J264" s="50"/>
      <c r="K264" s="50"/>
      <c r="L264" s="50"/>
      <c r="M264" s="50"/>
    </row>
    <row r="265" spans="1:13" x14ac:dyDescent="0.35">
      <c r="A265" s="50"/>
      <c r="B265" s="50"/>
      <c r="C265" s="50"/>
      <c r="D265" s="50"/>
      <c r="E265" s="55"/>
      <c r="F265" s="55"/>
      <c r="G265" s="52"/>
      <c r="H265" s="52"/>
      <c r="I265" s="50"/>
      <c r="J265" s="50"/>
      <c r="K265" s="50"/>
      <c r="L265" s="50"/>
      <c r="M265" s="50"/>
    </row>
    <row r="266" spans="1:13" x14ac:dyDescent="0.35">
      <c r="A266" s="50"/>
      <c r="B266" s="50"/>
      <c r="C266" s="50"/>
      <c r="D266" s="50"/>
      <c r="E266" s="55"/>
      <c r="F266" s="55"/>
      <c r="G266" s="52"/>
      <c r="H266" s="52"/>
      <c r="I266" s="50"/>
      <c r="J266" s="50"/>
      <c r="K266" s="50"/>
      <c r="L266" s="50"/>
      <c r="M266" s="50"/>
    </row>
    <row r="267" spans="1:13" x14ac:dyDescent="0.35">
      <c r="A267" s="50"/>
      <c r="B267" s="50"/>
      <c r="C267" s="50"/>
      <c r="D267" s="50"/>
      <c r="E267" s="55"/>
      <c r="F267" s="55"/>
      <c r="G267" s="52"/>
      <c r="H267" s="52"/>
      <c r="I267" s="50"/>
      <c r="J267" s="50"/>
      <c r="K267" s="50"/>
      <c r="L267" s="50"/>
      <c r="M267" s="50"/>
    </row>
    <row r="268" spans="1:13" x14ac:dyDescent="0.35">
      <c r="A268" s="50"/>
      <c r="B268" s="50"/>
      <c r="C268" s="50"/>
      <c r="D268" s="50"/>
      <c r="E268" s="55"/>
      <c r="F268" s="55"/>
      <c r="G268" s="52"/>
      <c r="H268" s="52"/>
      <c r="I268" s="50"/>
      <c r="J268" s="50"/>
      <c r="K268" s="50"/>
      <c r="L268" s="50"/>
      <c r="M268" s="50"/>
    </row>
    <row r="269" spans="1:13" x14ac:dyDescent="0.35">
      <c r="A269" s="50"/>
      <c r="B269" s="50"/>
      <c r="C269" s="50"/>
      <c r="D269" s="50"/>
      <c r="E269" s="55"/>
      <c r="F269" s="55"/>
      <c r="G269" s="52"/>
      <c r="H269" s="52"/>
      <c r="I269" s="50"/>
      <c r="J269" s="50"/>
      <c r="K269" s="50"/>
      <c r="L269" s="50"/>
      <c r="M269" s="50"/>
    </row>
    <row r="270" spans="1:13" x14ac:dyDescent="0.35">
      <c r="A270" s="50"/>
      <c r="B270" s="50"/>
      <c r="C270" s="50"/>
      <c r="D270" s="50"/>
      <c r="E270" s="55"/>
      <c r="F270" s="55"/>
      <c r="G270" s="52"/>
      <c r="H270" s="52"/>
      <c r="I270" s="50"/>
      <c r="J270" s="50"/>
      <c r="K270" s="50"/>
      <c r="L270" s="50"/>
      <c r="M270" s="50"/>
    </row>
    <row r="271" spans="1:13" x14ac:dyDescent="0.35">
      <c r="A271" s="50"/>
      <c r="B271" s="50"/>
      <c r="C271" s="50"/>
      <c r="D271" s="50"/>
      <c r="E271" s="55"/>
      <c r="F271" s="55"/>
      <c r="G271" s="52"/>
      <c r="H271" s="52"/>
      <c r="I271" s="50"/>
      <c r="J271" s="50"/>
      <c r="K271" s="50"/>
      <c r="L271" s="50"/>
      <c r="M271" s="50"/>
    </row>
    <row r="272" spans="1:13" x14ac:dyDescent="0.35">
      <c r="A272" s="50"/>
      <c r="B272" s="50"/>
      <c r="C272" s="50"/>
      <c r="D272" s="50"/>
      <c r="E272" s="55"/>
      <c r="F272" s="55"/>
      <c r="G272" s="52"/>
      <c r="H272" s="52"/>
      <c r="I272" s="50"/>
      <c r="J272" s="50"/>
      <c r="K272" s="50"/>
      <c r="L272" s="50"/>
      <c r="M272" s="50"/>
    </row>
    <row r="273" spans="1:13" x14ac:dyDescent="0.35">
      <c r="A273" s="50"/>
      <c r="B273" s="50"/>
      <c r="C273" s="50"/>
      <c r="D273" s="50"/>
      <c r="E273" s="55"/>
      <c r="F273" s="55"/>
      <c r="G273" s="52"/>
      <c r="H273" s="52"/>
      <c r="I273" s="50"/>
      <c r="J273" s="50"/>
      <c r="K273" s="50"/>
      <c r="L273" s="50"/>
      <c r="M273" s="50"/>
    </row>
    <row r="274" spans="1:13" x14ac:dyDescent="0.35">
      <c r="A274" s="50"/>
      <c r="B274" s="50"/>
      <c r="C274" s="50"/>
      <c r="D274" s="50"/>
      <c r="E274" s="55"/>
      <c r="F274" s="55"/>
      <c r="G274" s="52"/>
      <c r="H274" s="52"/>
      <c r="I274" s="50"/>
      <c r="J274" s="50"/>
      <c r="K274" s="50"/>
      <c r="L274" s="50"/>
      <c r="M274" s="50"/>
    </row>
    <row r="275" spans="1:13" x14ac:dyDescent="0.35">
      <c r="A275" s="50"/>
      <c r="B275" s="50"/>
      <c r="C275" s="50"/>
      <c r="D275" s="50"/>
      <c r="E275" s="55"/>
      <c r="F275" s="55"/>
      <c r="G275" s="52"/>
      <c r="H275" s="52"/>
      <c r="I275" s="50"/>
      <c r="J275" s="50"/>
      <c r="K275" s="50"/>
      <c r="L275" s="50"/>
      <c r="M275" s="50"/>
    </row>
    <row r="276" spans="1:13" x14ac:dyDescent="0.35">
      <c r="A276" s="50"/>
      <c r="B276" s="50"/>
      <c r="C276" s="50"/>
      <c r="D276" s="50"/>
      <c r="E276" s="55"/>
      <c r="F276" s="55"/>
      <c r="G276" s="52"/>
      <c r="H276" s="52"/>
      <c r="I276" s="50"/>
      <c r="J276" s="50"/>
      <c r="K276" s="50"/>
      <c r="L276" s="50"/>
      <c r="M276" s="50"/>
    </row>
    <row r="277" spans="1:13" x14ac:dyDescent="0.35">
      <c r="A277" s="50"/>
      <c r="B277" s="50"/>
      <c r="C277" s="50"/>
      <c r="D277" s="50"/>
      <c r="E277" s="55"/>
      <c r="F277" s="55"/>
      <c r="G277" s="52"/>
      <c r="H277" s="52"/>
      <c r="I277" s="50"/>
      <c r="J277" s="50"/>
      <c r="K277" s="50"/>
      <c r="L277" s="50"/>
      <c r="M277" s="50"/>
    </row>
    <row r="278" spans="1:13" x14ac:dyDescent="0.35">
      <c r="A278" s="50"/>
      <c r="B278" s="50"/>
      <c r="C278" s="50"/>
      <c r="D278" s="50"/>
      <c r="E278" s="55"/>
      <c r="F278" s="55"/>
      <c r="G278" s="52"/>
      <c r="H278" s="52"/>
      <c r="I278" s="50"/>
      <c r="J278" s="50"/>
      <c r="K278" s="50"/>
      <c r="L278" s="50"/>
      <c r="M278" s="50"/>
    </row>
    <row r="279" spans="1:13" x14ac:dyDescent="0.35">
      <c r="A279" s="50"/>
      <c r="B279" s="50"/>
      <c r="C279" s="50"/>
      <c r="D279" s="50"/>
      <c r="E279" s="55"/>
      <c r="F279" s="55"/>
      <c r="G279" s="52"/>
      <c r="H279" s="52"/>
      <c r="I279" s="50"/>
      <c r="J279" s="50"/>
      <c r="K279" s="50"/>
      <c r="L279" s="50"/>
      <c r="M279" s="50"/>
    </row>
    <row r="280" spans="1:13" x14ac:dyDescent="0.35">
      <c r="A280" s="50"/>
      <c r="B280" s="50"/>
      <c r="C280" s="50"/>
      <c r="D280" s="50"/>
      <c r="E280" s="55"/>
      <c r="F280" s="55"/>
      <c r="G280" s="52"/>
      <c r="H280" s="52"/>
      <c r="I280" s="50"/>
      <c r="J280" s="50"/>
      <c r="K280" s="50"/>
      <c r="L280" s="50"/>
      <c r="M280" s="50"/>
    </row>
    <row r="281" spans="1:13" x14ac:dyDescent="0.35">
      <c r="A281" s="50"/>
      <c r="B281" s="50"/>
      <c r="C281" s="50"/>
      <c r="D281" s="50"/>
      <c r="E281" s="55"/>
      <c r="F281" s="55"/>
      <c r="G281" s="52"/>
      <c r="H281" s="52"/>
      <c r="I281" s="50"/>
      <c r="J281" s="50"/>
      <c r="K281" s="50"/>
      <c r="L281" s="50"/>
      <c r="M281" s="50"/>
    </row>
    <row r="282" spans="1:13" x14ac:dyDescent="0.35">
      <c r="A282" s="50"/>
      <c r="B282" s="50"/>
      <c r="C282" s="50"/>
      <c r="D282" s="50"/>
      <c r="E282" s="55"/>
      <c r="F282" s="55"/>
      <c r="G282" s="52"/>
      <c r="H282" s="52"/>
      <c r="I282" s="50"/>
      <c r="J282" s="50"/>
      <c r="K282" s="50"/>
      <c r="L282" s="50"/>
      <c r="M282" s="50"/>
    </row>
    <row r="283" spans="1:13" x14ac:dyDescent="0.35">
      <c r="A283" s="50"/>
      <c r="B283" s="50"/>
      <c r="C283" s="50"/>
      <c r="D283" s="50"/>
      <c r="E283" s="55"/>
      <c r="F283" s="55"/>
      <c r="G283" s="52"/>
      <c r="H283" s="52"/>
      <c r="I283" s="50"/>
      <c r="J283" s="50"/>
      <c r="K283" s="50"/>
      <c r="L283" s="50"/>
      <c r="M283" s="50"/>
    </row>
    <row r="284" spans="1:13" x14ac:dyDescent="0.35">
      <c r="A284" s="50"/>
      <c r="B284" s="50"/>
      <c r="C284" s="50"/>
      <c r="D284" s="50"/>
      <c r="E284" s="55"/>
      <c r="F284" s="55"/>
      <c r="G284" s="52"/>
      <c r="H284" s="52"/>
      <c r="I284" s="50"/>
      <c r="J284" s="50"/>
      <c r="K284" s="50"/>
      <c r="L284" s="50"/>
      <c r="M284" s="50"/>
    </row>
    <row r="285" spans="1:13" x14ac:dyDescent="0.35">
      <c r="A285" s="50"/>
      <c r="B285" s="50"/>
      <c r="C285" s="50"/>
      <c r="D285" s="50"/>
      <c r="E285" s="55"/>
      <c r="F285" s="55"/>
      <c r="G285" s="52"/>
      <c r="H285" s="52"/>
      <c r="I285" s="50"/>
      <c r="J285" s="50"/>
      <c r="K285" s="50"/>
      <c r="L285" s="50"/>
      <c r="M285" s="50"/>
    </row>
    <row r="286" spans="1:13" x14ac:dyDescent="0.35">
      <c r="A286" s="50"/>
      <c r="B286" s="50"/>
      <c r="C286" s="50"/>
      <c r="D286" s="50"/>
      <c r="E286" s="55"/>
      <c r="F286" s="55"/>
      <c r="G286" s="52"/>
      <c r="H286" s="52"/>
      <c r="I286" s="50"/>
      <c r="J286" s="50"/>
      <c r="K286" s="50"/>
      <c r="L286" s="50"/>
      <c r="M286" s="50"/>
    </row>
    <row r="287" spans="1:13" x14ac:dyDescent="0.35">
      <c r="A287" s="50"/>
      <c r="B287" s="50"/>
      <c r="C287" s="50"/>
      <c r="D287" s="50"/>
      <c r="E287" s="55"/>
      <c r="F287" s="55"/>
      <c r="G287" s="52"/>
      <c r="H287" s="52"/>
      <c r="I287" s="50"/>
      <c r="J287" s="50"/>
      <c r="K287" s="50"/>
      <c r="L287" s="50"/>
      <c r="M287" s="50"/>
    </row>
    <row r="288" spans="1:13" x14ac:dyDescent="0.35">
      <c r="A288" s="50"/>
      <c r="B288" s="50"/>
      <c r="C288" s="50"/>
      <c r="D288" s="50"/>
      <c r="E288" s="55"/>
      <c r="F288" s="55"/>
      <c r="G288" s="52"/>
      <c r="H288" s="52"/>
      <c r="I288" s="50"/>
      <c r="J288" s="50"/>
      <c r="K288" s="50"/>
      <c r="L288" s="50"/>
      <c r="M288" s="50"/>
    </row>
    <row r="289" spans="1:13" x14ac:dyDescent="0.35">
      <c r="A289" s="50"/>
      <c r="B289" s="50"/>
      <c r="C289" s="50"/>
      <c r="D289" s="50"/>
      <c r="E289" s="55"/>
      <c r="F289" s="55"/>
      <c r="G289" s="52"/>
      <c r="H289" s="52"/>
      <c r="I289" s="50"/>
      <c r="J289" s="50"/>
      <c r="K289" s="50"/>
      <c r="L289" s="50"/>
      <c r="M289" s="50"/>
    </row>
    <row r="290" spans="1:13" x14ac:dyDescent="0.35">
      <c r="A290" s="50"/>
      <c r="B290" s="50"/>
      <c r="C290" s="50"/>
      <c r="D290" s="50"/>
      <c r="E290" s="55"/>
      <c r="F290" s="55"/>
      <c r="G290" s="52"/>
      <c r="H290" s="52"/>
      <c r="I290" s="50"/>
      <c r="J290" s="50"/>
      <c r="K290" s="50"/>
      <c r="L290" s="50"/>
      <c r="M290" s="50"/>
    </row>
    <row r="291" spans="1:13" x14ac:dyDescent="0.35">
      <c r="A291" s="50"/>
      <c r="B291" s="50"/>
      <c r="C291" s="50"/>
      <c r="D291" s="50"/>
      <c r="E291" s="55"/>
      <c r="F291" s="55"/>
      <c r="G291" s="52"/>
      <c r="H291" s="52"/>
      <c r="I291" s="50"/>
      <c r="J291" s="50"/>
      <c r="K291" s="50"/>
      <c r="L291" s="50"/>
      <c r="M291" s="50"/>
    </row>
    <row r="292" spans="1:13" x14ac:dyDescent="0.35">
      <c r="A292" s="50"/>
      <c r="B292" s="50"/>
      <c r="C292" s="50"/>
      <c r="D292" s="50"/>
      <c r="E292" s="55"/>
      <c r="F292" s="55"/>
      <c r="G292" s="52"/>
      <c r="H292" s="52"/>
      <c r="I292" s="50"/>
      <c r="J292" s="50"/>
      <c r="K292" s="50"/>
      <c r="L292" s="50"/>
      <c r="M292" s="50"/>
    </row>
    <row r="293" spans="1:13" x14ac:dyDescent="0.35">
      <c r="A293" s="50"/>
      <c r="B293" s="50"/>
      <c r="C293" s="50"/>
      <c r="D293" s="50"/>
      <c r="E293" s="55"/>
      <c r="F293" s="55"/>
      <c r="G293" s="52"/>
      <c r="H293" s="52"/>
      <c r="I293" s="50"/>
      <c r="J293" s="50"/>
      <c r="K293" s="50"/>
      <c r="L293" s="50"/>
      <c r="M293" s="50"/>
    </row>
    <row r="294" spans="1:13" x14ac:dyDescent="0.35">
      <c r="A294" s="50"/>
      <c r="B294" s="50"/>
      <c r="C294" s="50"/>
      <c r="D294" s="50"/>
      <c r="E294" s="55"/>
      <c r="F294" s="55"/>
      <c r="G294" s="52"/>
      <c r="H294" s="52"/>
      <c r="I294" s="50"/>
      <c r="J294" s="50"/>
      <c r="K294" s="50"/>
      <c r="L294" s="50"/>
      <c r="M294" s="50"/>
    </row>
    <row r="295" spans="1:13" x14ac:dyDescent="0.35">
      <c r="A295" s="50"/>
      <c r="B295" s="50"/>
      <c r="C295" s="50"/>
      <c r="D295" s="50"/>
      <c r="E295" s="55"/>
      <c r="F295" s="55"/>
      <c r="G295" s="52"/>
      <c r="H295" s="52"/>
      <c r="I295" s="50"/>
      <c r="J295" s="50"/>
      <c r="K295" s="50"/>
      <c r="L295" s="50"/>
      <c r="M295" s="50"/>
    </row>
    <row r="296" spans="1:13" x14ac:dyDescent="0.35">
      <c r="A296" s="50"/>
      <c r="B296" s="50"/>
      <c r="C296" s="50"/>
      <c r="D296" s="50"/>
      <c r="E296" s="55"/>
      <c r="F296" s="55"/>
      <c r="G296" s="52"/>
      <c r="H296" s="52"/>
      <c r="I296" s="50"/>
      <c r="J296" s="50"/>
      <c r="K296" s="50"/>
      <c r="L296" s="50"/>
      <c r="M296" s="50"/>
    </row>
    <row r="297" spans="1:13" x14ac:dyDescent="0.35">
      <c r="A297" s="50"/>
      <c r="B297" s="50"/>
      <c r="C297" s="50"/>
      <c r="D297" s="50"/>
      <c r="E297" s="55"/>
      <c r="F297" s="55"/>
      <c r="G297" s="52"/>
      <c r="H297" s="52"/>
      <c r="I297" s="50"/>
      <c r="J297" s="50"/>
      <c r="K297" s="50"/>
      <c r="L297" s="50"/>
      <c r="M297" s="50"/>
    </row>
    <row r="298" spans="1:13" x14ac:dyDescent="0.35">
      <c r="A298" s="50"/>
      <c r="B298" s="50"/>
      <c r="C298" s="50"/>
      <c r="D298" s="50"/>
      <c r="E298" s="55"/>
      <c r="F298" s="55"/>
      <c r="G298" s="52"/>
      <c r="H298" s="52"/>
      <c r="I298" s="50"/>
      <c r="J298" s="50"/>
      <c r="K298" s="50"/>
      <c r="L298" s="50"/>
      <c r="M298" s="50"/>
    </row>
    <row r="299" spans="1:13" x14ac:dyDescent="0.35">
      <c r="A299" s="50"/>
      <c r="B299" s="50"/>
      <c r="C299" s="50"/>
      <c r="D299" s="50"/>
      <c r="E299" s="55"/>
      <c r="F299" s="55"/>
      <c r="G299" s="52"/>
      <c r="H299" s="52"/>
      <c r="I299" s="50"/>
      <c r="J299" s="50"/>
      <c r="K299" s="50"/>
      <c r="L299" s="50"/>
      <c r="M299" s="50"/>
    </row>
    <row r="300" spans="1:13" x14ac:dyDescent="0.35">
      <c r="A300" s="50"/>
      <c r="B300" s="50"/>
      <c r="C300" s="50"/>
      <c r="D300" s="50"/>
      <c r="E300" s="55"/>
      <c r="F300" s="55"/>
      <c r="G300" s="52"/>
      <c r="H300" s="52"/>
      <c r="I300" s="50"/>
      <c r="J300" s="50"/>
      <c r="K300" s="50"/>
      <c r="L300" s="50"/>
      <c r="M300" s="50"/>
    </row>
    <row r="301" spans="1:13" x14ac:dyDescent="0.35">
      <c r="A301" s="50"/>
      <c r="B301" s="50"/>
      <c r="C301" s="50"/>
      <c r="D301" s="50"/>
      <c r="E301" s="55"/>
      <c r="F301" s="55"/>
      <c r="G301" s="52"/>
      <c r="H301" s="52"/>
      <c r="I301" s="50"/>
      <c r="J301" s="50"/>
      <c r="K301" s="50"/>
      <c r="L301" s="50"/>
      <c r="M301" s="50"/>
    </row>
    <row r="302" spans="1:13" x14ac:dyDescent="0.35">
      <c r="A302" s="50"/>
      <c r="B302" s="50"/>
      <c r="C302" s="50"/>
      <c r="D302" s="50"/>
      <c r="E302" s="55"/>
      <c r="F302" s="55"/>
      <c r="G302" s="52"/>
      <c r="H302" s="52"/>
      <c r="I302" s="50"/>
      <c r="J302" s="50"/>
      <c r="K302" s="50"/>
      <c r="L302" s="50"/>
      <c r="M302" s="50"/>
    </row>
    <row r="303" spans="1:13" x14ac:dyDescent="0.35">
      <c r="A303" s="50"/>
      <c r="B303" s="50"/>
      <c r="C303" s="50"/>
      <c r="D303" s="50"/>
      <c r="E303" s="55"/>
      <c r="F303" s="55"/>
      <c r="G303" s="52"/>
      <c r="H303" s="52"/>
      <c r="I303" s="50"/>
      <c r="J303" s="50"/>
      <c r="K303" s="50"/>
      <c r="L303" s="50"/>
      <c r="M303" s="50"/>
    </row>
    <row r="304" spans="1:13" x14ac:dyDescent="0.35">
      <c r="A304" s="50"/>
      <c r="B304" s="50"/>
      <c r="C304" s="50"/>
      <c r="D304" s="50"/>
      <c r="E304" s="55"/>
      <c r="F304" s="55"/>
      <c r="G304" s="52"/>
      <c r="H304" s="52"/>
      <c r="I304" s="50"/>
      <c r="J304" s="50"/>
      <c r="K304" s="50"/>
      <c r="L304" s="50"/>
      <c r="M304" s="50"/>
    </row>
    <row r="305" spans="1:13" x14ac:dyDescent="0.35">
      <c r="A305" s="50"/>
      <c r="B305" s="50"/>
      <c r="C305" s="50"/>
      <c r="D305" s="50"/>
      <c r="E305" s="55"/>
      <c r="F305" s="55"/>
      <c r="G305" s="52"/>
      <c r="H305" s="52"/>
      <c r="I305" s="50"/>
      <c r="J305" s="50"/>
      <c r="K305" s="50"/>
      <c r="L305" s="50"/>
      <c r="M305" s="50"/>
    </row>
    <row r="306" spans="1:13" x14ac:dyDescent="0.35">
      <c r="A306" s="50"/>
      <c r="B306" s="50"/>
      <c r="C306" s="50"/>
      <c r="D306" s="50"/>
      <c r="E306" s="55"/>
      <c r="F306" s="55"/>
      <c r="G306" s="52"/>
      <c r="H306" s="52"/>
      <c r="I306" s="50"/>
      <c r="J306" s="50"/>
      <c r="K306" s="50"/>
      <c r="L306" s="50"/>
      <c r="M306" s="50"/>
    </row>
    <row r="307" spans="1:13" x14ac:dyDescent="0.35">
      <c r="A307" s="50"/>
      <c r="B307" s="50"/>
      <c r="C307" s="50"/>
      <c r="D307" s="50"/>
      <c r="E307" s="55"/>
      <c r="F307" s="55"/>
      <c r="G307" s="52"/>
      <c r="H307" s="52"/>
      <c r="I307" s="50"/>
      <c r="J307" s="50"/>
      <c r="K307" s="50"/>
      <c r="L307" s="50"/>
      <c r="M307" s="50"/>
    </row>
    <row r="308" spans="1:13" x14ac:dyDescent="0.35">
      <c r="A308" s="50"/>
      <c r="B308" s="50"/>
      <c r="C308" s="50"/>
      <c r="D308" s="50"/>
      <c r="E308" s="55"/>
      <c r="F308" s="55"/>
      <c r="G308" s="52"/>
      <c r="H308" s="52"/>
      <c r="I308" s="50"/>
      <c r="J308" s="50"/>
      <c r="K308" s="50"/>
      <c r="L308" s="50"/>
      <c r="M308" s="50"/>
    </row>
    <row r="309" spans="1:13" x14ac:dyDescent="0.35">
      <c r="A309" s="50"/>
      <c r="B309" s="50"/>
      <c r="C309" s="50"/>
      <c r="D309" s="50"/>
      <c r="E309" s="55"/>
      <c r="F309" s="55"/>
      <c r="G309" s="52"/>
      <c r="H309" s="52"/>
      <c r="I309" s="50"/>
      <c r="J309" s="50"/>
      <c r="K309" s="50"/>
      <c r="L309" s="50"/>
      <c r="M309" s="50"/>
    </row>
    <row r="310" spans="1:13" x14ac:dyDescent="0.35">
      <c r="A310" s="50"/>
      <c r="B310" s="50"/>
      <c r="C310" s="50"/>
      <c r="D310" s="50"/>
      <c r="E310" s="55"/>
      <c r="F310" s="55"/>
      <c r="G310" s="52"/>
      <c r="H310" s="52"/>
      <c r="I310" s="50"/>
      <c r="J310" s="50"/>
      <c r="K310" s="50"/>
      <c r="L310" s="50"/>
      <c r="M310" s="50"/>
    </row>
    <row r="311" spans="1:13" x14ac:dyDescent="0.35">
      <c r="A311" s="50"/>
      <c r="B311" s="50"/>
      <c r="C311" s="50"/>
      <c r="D311" s="50"/>
      <c r="E311" s="55"/>
      <c r="F311" s="55"/>
      <c r="G311" s="52"/>
      <c r="H311" s="52"/>
      <c r="I311" s="50"/>
      <c r="J311" s="50"/>
      <c r="K311" s="50"/>
      <c r="L311" s="50"/>
      <c r="M311" s="50"/>
    </row>
    <row r="312" spans="1:13" x14ac:dyDescent="0.35">
      <c r="A312" s="50"/>
      <c r="B312" s="50"/>
      <c r="C312" s="50"/>
      <c r="D312" s="50"/>
      <c r="E312" s="55"/>
      <c r="F312" s="55"/>
      <c r="G312" s="52"/>
      <c r="H312" s="52"/>
      <c r="I312" s="50"/>
      <c r="J312" s="50"/>
      <c r="K312" s="50"/>
      <c r="L312" s="50"/>
      <c r="M312" s="50"/>
    </row>
    <row r="313" spans="1:13" x14ac:dyDescent="0.35">
      <c r="A313" s="50"/>
      <c r="B313" s="50"/>
      <c r="C313" s="50"/>
      <c r="D313" s="50"/>
      <c r="E313" s="55"/>
      <c r="F313" s="55"/>
      <c r="G313" s="52"/>
      <c r="H313" s="52"/>
      <c r="I313" s="50"/>
      <c r="J313" s="50"/>
      <c r="K313" s="50"/>
      <c r="L313" s="50"/>
      <c r="M313" s="50"/>
    </row>
    <row r="314" spans="1:13" x14ac:dyDescent="0.35">
      <c r="A314" s="50"/>
      <c r="B314" s="50"/>
      <c r="C314" s="50"/>
      <c r="D314" s="50"/>
      <c r="E314" s="55"/>
      <c r="F314" s="55"/>
      <c r="G314" s="52"/>
      <c r="H314" s="52"/>
      <c r="I314" s="50"/>
      <c r="J314" s="50"/>
      <c r="K314" s="50"/>
      <c r="L314" s="50"/>
      <c r="M314" s="50"/>
    </row>
    <row r="315" spans="1:13" x14ac:dyDescent="0.35">
      <c r="A315" s="50"/>
      <c r="B315" s="50"/>
      <c r="C315" s="50"/>
      <c r="D315" s="50"/>
      <c r="E315" s="55"/>
      <c r="F315" s="55"/>
      <c r="G315" s="52"/>
      <c r="H315" s="52"/>
      <c r="I315" s="50"/>
      <c r="J315" s="50"/>
      <c r="K315" s="50"/>
      <c r="L315" s="50"/>
      <c r="M315" s="50"/>
    </row>
    <row r="316" spans="1:13" x14ac:dyDescent="0.35">
      <c r="A316" s="50"/>
      <c r="B316" s="50"/>
      <c r="C316" s="50"/>
      <c r="D316" s="50"/>
      <c r="E316" s="55"/>
      <c r="F316" s="55"/>
      <c r="G316" s="52"/>
      <c r="H316" s="52"/>
      <c r="I316" s="50"/>
      <c r="J316" s="50"/>
      <c r="K316" s="50"/>
      <c r="L316" s="50"/>
      <c r="M316" s="50"/>
    </row>
    <row r="317" spans="1:13" x14ac:dyDescent="0.35">
      <c r="A317" s="50"/>
      <c r="B317" s="50"/>
      <c r="C317" s="50"/>
      <c r="D317" s="50"/>
      <c r="E317" s="55"/>
      <c r="F317" s="55"/>
      <c r="G317" s="52"/>
      <c r="H317" s="52"/>
      <c r="I317" s="50"/>
      <c r="J317" s="50"/>
      <c r="K317" s="50"/>
      <c r="L317" s="50"/>
      <c r="M317" s="50"/>
    </row>
    <row r="318" spans="1:13" x14ac:dyDescent="0.35">
      <c r="A318" s="50"/>
      <c r="B318" s="50"/>
      <c r="C318" s="50"/>
      <c r="D318" s="50"/>
      <c r="E318" s="55"/>
      <c r="F318" s="55"/>
      <c r="G318" s="52"/>
      <c r="H318" s="52"/>
      <c r="I318" s="50"/>
      <c r="J318" s="50"/>
      <c r="K318" s="50"/>
      <c r="L318" s="50"/>
      <c r="M318" s="50"/>
    </row>
    <row r="319" spans="1:13" x14ac:dyDescent="0.35">
      <c r="A319" s="50"/>
      <c r="B319" s="50"/>
      <c r="C319" s="50"/>
      <c r="D319" s="50"/>
      <c r="E319" s="55"/>
      <c r="F319" s="55"/>
      <c r="G319" s="52"/>
      <c r="H319" s="52"/>
      <c r="I319" s="50"/>
      <c r="J319" s="50"/>
      <c r="K319" s="50"/>
      <c r="L319" s="50"/>
      <c r="M319" s="50"/>
    </row>
    <row r="320" spans="1:13" x14ac:dyDescent="0.35">
      <c r="A320" s="50"/>
      <c r="B320" s="50"/>
      <c r="C320" s="50"/>
      <c r="D320" s="50"/>
      <c r="E320" s="55"/>
      <c r="F320" s="55"/>
      <c r="G320" s="52"/>
      <c r="H320" s="52"/>
      <c r="I320" s="50"/>
      <c r="J320" s="50"/>
      <c r="K320" s="50"/>
      <c r="L320" s="50"/>
      <c r="M320" s="50"/>
    </row>
    <row r="321" spans="1:13" x14ac:dyDescent="0.35">
      <c r="A321" s="50"/>
      <c r="B321" s="50"/>
      <c r="C321" s="50"/>
      <c r="D321" s="50"/>
      <c r="E321" s="55"/>
      <c r="F321" s="55"/>
      <c r="G321" s="52"/>
      <c r="H321" s="52"/>
      <c r="I321" s="50"/>
      <c r="J321" s="50"/>
      <c r="K321" s="50"/>
      <c r="L321" s="50"/>
      <c r="M321" s="50"/>
    </row>
    <row r="322" spans="1:13" x14ac:dyDescent="0.35">
      <c r="A322" s="50"/>
      <c r="B322" s="50"/>
      <c r="C322" s="50"/>
      <c r="D322" s="50"/>
      <c r="E322" s="55"/>
      <c r="F322" s="55"/>
      <c r="G322" s="52"/>
      <c r="H322" s="52"/>
      <c r="I322" s="50"/>
      <c r="J322" s="50"/>
      <c r="K322" s="50"/>
      <c r="L322" s="50"/>
      <c r="M322" s="50"/>
    </row>
    <row r="323" spans="1:13" x14ac:dyDescent="0.35">
      <c r="A323" s="50"/>
      <c r="B323" s="50"/>
      <c r="C323" s="50"/>
      <c r="D323" s="50"/>
      <c r="E323" s="55"/>
      <c r="F323" s="55"/>
      <c r="G323" s="52"/>
      <c r="H323" s="52"/>
      <c r="I323" s="50"/>
      <c r="J323" s="50"/>
      <c r="K323" s="50"/>
      <c r="L323" s="50"/>
      <c r="M323" s="50"/>
    </row>
    <row r="324" spans="1:13" x14ac:dyDescent="0.35">
      <c r="A324" s="50"/>
      <c r="B324" s="50"/>
      <c r="C324" s="50"/>
      <c r="D324" s="50"/>
      <c r="E324" s="55"/>
      <c r="F324" s="55"/>
      <c r="G324" s="52"/>
      <c r="H324" s="52"/>
      <c r="I324" s="50"/>
      <c r="J324" s="50"/>
      <c r="K324" s="50"/>
      <c r="L324" s="50"/>
      <c r="M324" s="50"/>
    </row>
    <row r="325" spans="1:13" x14ac:dyDescent="0.35">
      <c r="A325" s="50"/>
      <c r="B325" s="50"/>
      <c r="C325" s="50"/>
      <c r="D325" s="50"/>
      <c r="E325" s="55"/>
      <c r="F325" s="55"/>
      <c r="G325" s="52"/>
      <c r="H325" s="52"/>
      <c r="I325" s="50"/>
      <c r="J325" s="50"/>
      <c r="K325" s="50"/>
      <c r="L325" s="50"/>
      <c r="M325" s="50"/>
    </row>
    <row r="326" spans="1:13" x14ac:dyDescent="0.35">
      <c r="A326" s="50"/>
      <c r="B326" s="50"/>
      <c r="C326" s="50"/>
      <c r="D326" s="50"/>
      <c r="E326" s="55"/>
      <c r="F326" s="55"/>
      <c r="G326" s="52"/>
      <c r="H326" s="52"/>
      <c r="I326" s="50"/>
      <c r="J326" s="50"/>
      <c r="K326" s="50"/>
      <c r="L326" s="50"/>
      <c r="M326" s="50"/>
    </row>
    <row r="327" spans="1:13" x14ac:dyDescent="0.35">
      <c r="A327" s="50"/>
      <c r="B327" s="50"/>
      <c r="C327" s="50"/>
      <c r="D327" s="50"/>
      <c r="E327" s="55"/>
      <c r="F327" s="55"/>
      <c r="G327" s="52"/>
      <c r="H327" s="52"/>
      <c r="I327" s="50"/>
      <c r="J327" s="50"/>
      <c r="K327" s="50"/>
      <c r="L327" s="50"/>
      <c r="M327" s="50"/>
    </row>
    <row r="328" spans="1:13" x14ac:dyDescent="0.35">
      <c r="A328" s="50"/>
      <c r="B328" s="50"/>
      <c r="C328" s="50"/>
      <c r="D328" s="50"/>
      <c r="E328" s="55"/>
      <c r="F328" s="55"/>
      <c r="G328" s="52"/>
      <c r="H328" s="52"/>
      <c r="I328" s="50"/>
      <c r="J328" s="50"/>
      <c r="K328" s="50"/>
      <c r="L328" s="50"/>
      <c r="M328" s="50"/>
    </row>
    <row r="329" spans="1:13" x14ac:dyDescent="0.35">
      <c r="A329" s="50"/>
      <c r="B329" s="50"/>
      <c r="C329" s="50"/>
      <c r="D329" s="50"/>
      <c r="E329" s="55"/>
      <c r="F329" s="55"/>
      <c r="G329" s="52"/>
      <c r="H329" s="52"/>
      <c r="I329" s="50"/>
      <c r="J329" s="50"/>
      <c r="K329" s="50"/>
      <c r="L329" s="50"/>
      <c r="M329" s="50"/>
    </row>
    <row r="330" spans="1:13" x14ac:dyDescent="0.35">
      <c r="A330" s="50"/>
      <c r="B330" s="50"/>
      <c r="C330" s="50"/>
      <c r="D330" s="50"/>
      <c r="E330" s="55"/>
      <c r="F330" s="55"/>
      <c r="G330" s="52"/>
      <c r="H330" s="52"/>
      <c r="I330" s="50"/>
      <c r="J330" s="50"/>
      <c r="K330" s="50"/>
      <c r="L330" s="50"/>
      <c r="M330" s="50"/>
    </row>
    <row r="331" spans="1:13" x14ac:dyDescent="0.35">
      <c r="A331" s="50"/>
      <c r="B331" s="50"/>
      <c r="C331" s="50"/>
      <c r="D331" s="50"/>
      <c r="E331" s="55"/>
      <c r="F331" s="55"/>
      <c r="G331" s="52"/>
      <c r="H331" s="52"/>
      <c r="I331" s="50"/>
      <c r="J331" s="50"/>
      <c r="K331" s="50"/>
      <c r="L331" s="50"/>
      <c r="M331" s="50"/>
    </row>
    <row r="332" spans="1:13" x14ac:dyDescent="0.35">
      <c r="A332" s="50"/>
      <c r="B332" s="50"/>
      <c r="C332" s="50"/>
      <c r="D332" s="50"/>
      <c r="E332" s="55"/>
      <c r="F332" s="55"/>
      <c r="G332" s="52"/>
      <c r="H332" s="52"/>
      <c r="I332" s="50"/>
      <c r="J332" s="50"/>
      <c r="K332" s="50"/>
      <c r="L332" s="50"/>
      <c r="M332" s="50"/>
    </row>
    <row r="333" spans="1:13" x14ac:dyDescent="0.35">
      <c r="A333" s="50"/>
      <c r="B333" s="50"/>
      <c r="C333" s="50"/>
      <c r="D333" s="50"/>
      <c r="E333" s="55"/>
      <c r="F333" s="55"/>
      <c r="G333" s="52"/>
      <c r="H333" s="52"/>
      <c r="I333" s="50"/>
      <c r="J333" s="50"/>
      <c r="K333" s="50"/>
      <c r="L333" s="50"/>
      <c r="M333" s="50"/>
    </row>
    <row r="334" spans="1:13" x14ac:dyDescent="0.35">
      <c r="A334" s="50"/>
      <c r="B334" s="50"/>
      <c r="C334" s="50"/>
      <c r="D334" s="50"/>
      <c r="E334" s="55"/>
      <c r="F334" s="55"/>
      <c r="G334" s="52"/>
      <c r="H334" s="52"/>
      <c r="I334" s="50"/>
      <c r="J334" s="50"/>
      <c r="K334" s="50"/>
      <c r="L334" s="50"/>
      <c r="M334" s="50"/>
    </row>
    <row r="335" spans="1:13" x14ac:dyDescent="0.35">
      <c r="A335" s="50"/>
      <c r="B335" s="50"/>
      <c r="C335" s="50"/>
      <c r="D335" s="50"/>
      <c r="E335" s="55"/>
      <c r="F335" s="55"/>
      <c r="G335" s="52"/>
      <c r="H335" s="52"/>
      <c r="I335" s="50"/>
      <c r="J335" s="50"/>
      <c r="K335" s="50"/>
      <c r="L335" s="50"/>
      <c r="M335" s="50"/>
    </row>
    <row r="336" spans="1:13" x14ac:dyDescent="0.35">
      <c r="A336" s="50"/>
      <c r="B336" s="50"/>
      <c r="C336" s="50"/>
      <c r="D336" s="50"/>
      <c r="E336" s="55"/>
      <c r="F336" s="55"/>
      <c r="G336" s="52"/>
      <c r="H336" s="52"/>
      <c r="I336" s="50"/>
      <c r="J336" s="50"/>
      <c r="K336" s="50"/>
      <c r="L336" s="50"/>
      <c r="M336" s="50"/>
    </row>
    <row r="337" spans="1:13" x14ac:dyDescent="0.35">
      <c r="A337" s="50"/>
      <c r="B337" s="50"/>
      <c r="C337" s="50"/>
      <c r="D337" s="50"/>
      <c r="E337" s="55"/>
      <c r="F337" s="55"/>
      <c r="G337" s="52"/>
      <c r="H337" s="52"/>
      <c r="I337" s="50"/>
      <c r="J337" s="50"/>
      <c r="K337" s="50"/>
      <c r="L337" s="50"/>
      <c r="M337" s="50"/>
    </row>
    <row r="338" spans="1:13" x14ac:dyDescent="0.35">
      <c r="A338" s="50"/>
      <c r="B338" s="50"/>
      <c r="C338" s="50"/>
      <c r="D338" s="50"/>
      <c r="E338" s="55"/>
      <c r="F338" s="55"/>
      <c r="G338" s="52"/>
      <c r="H338" s="52"/>
      <c r="I338" s="50"/>
      <c r="J338" s="50"/>
      <c r="K338" s="50"/>
      <c r="L338" s="50"/>
      <c r="M338" s="50"/>
    </row>
    <row r="339" spans="1:13" x14ac:dyDescent="0.35">
      <c r="A339" s="50"/>
      <c r="B339" s="50"/>
      <c r="C339" s="50"/>
      <c r="D339" s="50"/>
      <c r="E339" s="55"/>
      <c r="F339" s="55"/>
      <c r="G339" s="52"/>
      <c r="H339" s="52"/>
      <c r="I339" s="50"/>
      <c r="J339" s="50"/>
      <c r="K339" s="50"/>
      <c r="L339" s="50"/>
      <c r="M339" s="50"/>
    </row>
    <row r="340" spans="1:13" x14ac:dyDescent="0.35">
      <c r="A340" s="50"/>
      <c r="B340" s="50"/>
      <c r="C340" s="50"/>
      <c r="D340" s="50"/>
      <c r="E340" s="55"/>
      <c r="F340" s="55"/>
      <c r="G340" s="52"/>
      <c r="H340" s="52"/>
      <c r="I340" s="50"/>
      <c r="J340" s="50"/>
      <c r="K340" s="50"/>
      <c r="L340" s="50"/>
      <c r="M340" s="50"/>
    </row>
    <row r="341" spans="1:13" x14ac:dyDescent="0.35">
      <c r="A341" s="50"/>
      <c r="B341" s="50"/>
      <c r="C341" s="50"/>
      <c r="D341" s="50"/>
      <c r="E341" s="55"/>
      <c r="F341" s="55"/>
      <c r="G341" s="52"/>
      <c r="H341" s="52"/>
      <c r="I341" s="50"/>
      <c r="J341" s="50"/>
      <c r="K341" s="50"/>
      <c r="L341" s="50"/>
      <c r="M341" s="50"/>
    </row>
    <row r="342" spans="1:13" x14ac:dyDescent="0.35">
      <c r="A342" s="50"/>
      <c r="B342" s="50"/>
      <c r="C342" s="50"/>
      <c r="D342" s="50"/>
      <c r="E342" s="55"/>
      <c r="F342" s="55"/>
      <c r="G342" s="52"/>
      <c r="H342" s="52"/>
      <c r="I342" s="50"/>
      <c r="J342" s="50"/>
      <c r="K342" s="50"/>
      <c r="L342" s="50"/>
      <c r="M342" s="50"/>
    </row>
    <row r="343" spans="1:13" x14ac:dyDescent="0.35">
      <c r="A343" s="50"/>
      <c r="B343" s="50"/>
      <c r="C343" s="50"/>
      <c r="D343" s="50"/>
      <c r="E343" s="55"/>
      <c r="F343" s="55"/>
      <c r="G343" s="52"/>
      <c r="H343" s="52"/>
      <c r="I343" s="50"/>
      <c r="J343" s="50"/>
      <c r="K343" s="50"/>
      <c r="L343" s="50"/>
      <c r="M343" s="50"/>
    </row>
    <row r="344" spans="1:13" x14ac:dyDescent="0.35">
      <c r="A344" s="50"/>
      <c r="B344" s="50"/>
      <c r="C344" s="50"/>
      <c r="D344" s="50"/>
      <c r="E344" s="55"/>
      <c r="F344" s="55"/>
      <c r="G344" s="52"/>
      <c r="H344" s="52"/>
      <c r="I344" s="50"/>
      <c r="J344" s="50"/>
      <c r="K344" s="50"/>
      <c r="L344" s="50"/>
      <c r="M344" s="50"/>
    </row>
    <row r="345" spans="1:13" x14ac:dyDescent="0.35">
      <c r="A345" s="50"/>
      <c r="B345" s="50"/>
      <c r="C345" s="50"/>
      <c r="D345" s="50"/>
      <c r="E345" s="55"/>
      <c r="F345" s="55"/>
      <c r="G345" s="52"/>
      <c r="H345" s="52"/>
      <c r="I345" s="50"/>
      <c r="J345" s="50"/>
      <c r="K345" s="50"/>
      <c r="L345" s="50"/>
      <c r="M345" s="50"/>
    </row>
    <row r="346" spans="1:13" x14ac:dyDescent="0.35">
      <c r="A346" s="50"/>
      <c r="B346" s="50"/>
      <c r="C346" s="50"/>
      <c r="D346" s="50"/>
      <c r="E346" s="55"/>
      <c r="F346" s="55"/>
      <c r="G346" s="52"/>
      <c r="H346" s="52"/>
      <c r="I346" s="50"/>
      <c r="J346" s="50"/>
      <c r="K346" s="50"/>
      <c r="L346" s="50"/>
      <c r="M346" s="50"/>
    </row>
    <row r="347" spans="1:13" x14ac:dyDescent="0.35">
      <c r="A347" s="50"/>
      <c r="B347" s="50"/>
      <c r="C347" s="50"/>
      <c r="D347" s="50"/>
      <c r="E347" s="55"/>
      <c r="F347" s="55"/>
      <c r="G347" s="52"/>
      <c r="H347" s="52"/>
      <c r="I347" s="50"/>
      <c r="J347" s="50"/>
      <c r="K347" s="50"/>
      <c r="L347" s="50"/>
      <c r="M347" s="50"/>
    </row>
    <row r="348" spans="1:13" x14ac:dyDescent="0.35">
      <c r="A348" s="50"/>
      <c r="B348" s="50"/>
      <c r="C348" s="50"/>
      <c r="D348" s="50"/>
      <c r="E348" s="55"/>
      <c r="F348" s="55"/>
      <c r="G348" s="52"/>
      <c r="H348" s="52"/>
      <c r="I348" s="50"/>
      <c r="J348" s="50"/>
      <c r="K348" s="50"/>
      <c r="L348" s="50"/>
      <c r="M348" s="50"/>
    </row>
    <row r="349" spans="1:13" x14ac:dyDescent="0.35">
      <c r="A349" s="50"/>
      <c r="B349" s="50"/>
      <c r="C349" s="50"/>
      <c r="D349" s="50"/>
      <c r="E349" s="55"/>
      <c r="F349" s="55"/>
      <c r="G349" s="52"/>
      <c r="H349" s="52"/>
      <c r="I349" s="50"/>
      <c r="J349" s="50"/>
      <c r="K349" s="50"/>
      <c r="L349" s="50"/>
      <c r="M349" s="50"/>
    </row>
    <row r="350" spans="1:13" x14ac:dyDescent="0.35">
      <c r="A350" s="50"/>
      <c r="B350" s="50"/>
      <c r="C350" s="50"/>
      <c r="D350" s="50"/>
      <c r="E350" s="55"/>
      <c r="F350" s="55"/>
      <c r="G350" s="52"/>
      <c r="H350" s="52"/>
      <c r="I350" s="50"/>
      <c r="J350" s="50"/>
      <c r="K350" s="50"/>
      <c r="L350" s="50"/>
      <c r="M350" s="50"/>
    </row>
    <row r="351" spans="1:13" x14ac:dyDescent="0.35">
      <c r="A351" s="50"/>
      <c r="B351" s="50"/>
      <c r="C351" s="50"/>
      <c r="D351" s="50"/>
      <c r="E351" s="55"/>
      <c r="F351" s="55"/>
      <c r="G351" s="52"/>
      <c r="H351" s="52"/>
      <c r="I351" s="50"/>
      <c r="J351" s="50"/>
      <c r="K351" s="50"/>
      <c r="L351" s="50"/>
      <c r="M351" s="50"/>
    </row>
    <row r="352" spans="1:13" x14ac:dyDescent="0.35">
      <c r="A352" s="50"/>
      <c r="B352" s="50"/>
      <c r="C352" s="50"/>
      <c r="D352" s="50"/>
      <c r="E352" s="55"/>
      <c r="F352" s="55"/>
      <c r="G352" s="52"/>
      <c r="H352" s="52"/>
      <c r="I352" s="50"/>
      <c r="J352" s="50"/>
      <c r="K352" s="50"/>
      <c r="L352" s="50"/>
      <c r="M352" s="50"/>
    </row>
    <row r="353" spans="1:13" x14ac:dyDescent="0.35">
      <c r="A353" s="50"/>
      <c r="B353" s="50"/>
      <c r="C353" s="50"/>
      <c r="D353" s="50"/>
      <c r="E353" s="55"/>
      <c r="F353" s="55"/>
      <c r="G353" s="52"/>
      <c r="H353" s="52"/>
      <c r="I353" s="50"/>
      <c r="J353" s="50"/>
      <c r="K353" s="50"/>
      <c r="L353" s="50"/>
      <c r="M353" s="50"/>
    </row>
    <row r="354" spans="1:13" x14ac:dyDescent="0.35">
      <c r="A354" s="50"/>
      <c r="B354" s="50"/>
      <c r="C354" s="50"/>
      <c r="D354" s="50"/>
      <c r="E354" s="55"/>
      <c r="F354" s="55"/>
      <c r="G354" s="52"/>
      <c r="H354" s="52"/>
      <c r="I354" s="50"/>
      <c r="J354" s="50"/>
      <c r="K354" s="50"/>
      <c r="L354" s="50"/>
      <c r="M354" s="50"/>
    </row>
    <row r="355" spans="1:13" x14ac:dyDescent="0.35">
      <c r="A355" s="50"/>
      <c r="B355" s="50"/>
      <c r="C355" s="50"/>
      <c r="D355" s="50"/>
      <c r="E355" s="55"/>
      <c r="F355" s="55"/>
      <c r="G355" s="52"/>
      <c r="H355" s="52"/>
      <c r="I355" s="50"/>
      <c r="J355" s="50"/>
      <c r="K355" s="50"/>
      <c r="L355" s="50"/>
      <c r="M355" s="50"/>
    </row>
  </sheetData>
  <mergeCells count="5">
    <mergeCell ref="A1:F1"/>
    <mergeCell ref="A3:G3"/>
    <mergeCell ref="A38:G38"/>
    <mergeCell ref="A28:G28"/>
    <mergeCell ref="A19:G19"/>
  </mergeCells>
  <phoneticPr fontId="5" type="noConversion"/>
  <conditionalFormatting sqref="A73">
    <cfRule type="duplicateValues" dxfId="17" priority="1"/>
  </conditionalFormatting>
  <pageMargins left="0.7" right="0.7" top="0.75" bottom="0.75" header="0.3" footer="0.3"/>
  <pageSetup paperSize="8" scale="4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94E39-4078-41DD-BC6F-A23680905AF3}">
  <sheetPr>
    <tabColor rgb="FFFFFF00"/>
    <pageSetUpPr fitToPage="1"/>
  </sheetPr>
  <dimension ref="A1:M120"/>
  <sheetViews>
    <sheetView zoomScale="88" zoomScaleNormal="115" workbookViewId="0">
      <pane ySplit="2" topLeftCell="A3" activePane="bottomLeft" state="frozen"/>
      <selection pane="bottomLeft" activeCell="A2" sqref="A2"/>
    </sheetView>
  </sheetViews>
  <sheetFormatPr defaultColWidth="9.08984375" defaultRowHeight="14.5" x14ac:dyDescent="0.35"/>
  <cols>
    <col min="1" max="1" width="48.08984375" style="29" bestFit="1" customWidth="1"/>
    <col min="2" max="2" width="28.36328125" style="35" bestFit="1" customWidth="1"/>
    <col min="3" max="3" width="25.36328125" style="35" bestFit="1" customWidth="1"/>
    <col min="4" max="4" width="20.6328125" style="29" hidden="1" customWidth="1"/>
    <col min="5" max="5" width="17.08984375" style="35" customWidth="1"/>
    <col min="6" max="6" width="10.54296875" style="35" customWidth="1"/>
    <col min="7" max="8" width="20.6328125" style="40" customWidth="1"/>
    <col min="9" max="9" width="34.90625" style="29" bestFit="1" customWidth="1"/>
    <col min="10" max="10" width="46.36328125" style="29" customWidth="1"/>
    <col min="11" max="12" width="9.08984375" style="29"/>
    <col min="13" max="13" width="10.36328125" style="29" bestFit="1" customWidth="1"/>
    <col min="14" max="16384" width="9.08984375" style="29"/>
  </cols>
  <sheetData>
    <row r="1" spans="1:13" x14ac:dyDescent="0.35">
      <c r="A1" s="269" t="s">
        <v>1090</v>
      </c>
      <c r="B1" s="269"/>
      <c r="C1" s="269"/>
      <c r="D1" s="269"/>
      <c r="E1" s="269"/>
      <c r="F1" s="269"/>
      <c r="G1" s="67"/>
      <c r="H1" s="67"/>
      <c r="I1" s="68"/>
      <c r="J1" s="50"/>
      <c r="K1" s="50"/>
      <c r="L1" s="50"/>
      <c r="M1" s="50"/>
    </row>
    <row r="2" spans="1:13" s="33" customFormat="1" ht="29" x14ac:dyDescent="0.35">
      <c r="A2" s="69" t="s">
        <v>2</v>
      </c>
      <c r="B2" s="69" t="s">
        <v>110</v>
      </c>
      <c r="C2" s="69" t="s">
        <v>111</v>
      </c>
      <c r="D2" s="69" t="s">
        <v>112</v>
      </c>
      <c r="E2" s="69" t="s">
        <v>108</v>
      </c>
      <c r="F2" s="69" t="s">
        <v>3</v>
      </c>
      <c r="G2" s="69" t="s">
        <v>432</v>
      </c>
      <c r="H2" s="69" t="s">
        <v>433</v>
      </c>
      <c r="I2" s="144" t="s">
        <v>434</v>
      </c>
      <c r="J2" s="53"/>
      <c r="K2" s="53"/>
      <c r="L2" s="53"/>
      <c r="M2" s="53"/>
    </row>
    <row r="3" spans="1:13" x14ac:dyDescent="0.35">
      <c r="A3" s="270" t="s">
        <v>376</v>
      </c>
      <c r="B3" s="270"/>
      <c r="C3" s="270"/>
      <c r="D3" s="270"/>
      <c r="E3" s="270"/>
      <c r="F3" s="270"/>
      <c r="G3" s="270"/>
      <c r="H3" s="135"/>
      <c r="I3" s="92"/>
      <c r="J3" s="50"/>
      <c r="K3" s="50"/>
      <c r="L3" s="50"/>
      <c r="M3" s="50"/>
    </row>
    <row r="4" spans="1:13" x14ac:dyDescent="0.35">
      <c r="A4" s="150" t="s">
        <v>211</v>
      </c>
      <c r="B4" s="151" t="s">
        <v>212</v>
      </c>
      <c r="C4" s="151" t="s">
        <v>213</v>
      </c>
      <c r="D4" s="185"/>
      <c r="E4" s="186">
        <v>1</v>
      </c>
      <c r="F4" s="151">
        <v>1</v>
      </c>
      <c r="G4" s="152" t="s">
        <v>791</v>
      </c>
      <c r="H4" s="152" t="s">
        <v>435</v>
      </c>
      <c r="I4" s="187">
        <v>3877</v>
      </c>
      <c r="J4" s="50"/>
      <c r="K4" s="50"/>
      <c r="L4" s="50"/>
      <c r="M4" s="50"/>
    </row>
    <row r="5" spans="1:13" x14ac:dyDescent="0.35">
      <c r="A5" s="181" t="s">
        <v>214</v>
      </c>
      <c r="B5" s="153" t="s">
        <v>215</v>
      </c>
      <c r="C5" s="153" t="s">
        <v>216</v>
      </c>
      <c r="D5" s="181"/>
      <c r="E5" s="153">
        <v>1</v>
      </c>
      <c r="F5" s="153">
        <v>1</v>
      </c>
      <c r="G5" s="152" t="s">
        <v>791</v>
      </c>
      <c r="H5" s="152" t="s">
        <v>436</v>
      </c>
      <c r="I5" s="187">
        <v>179988</v>
      </c>
      <c r="J5" s="50"/>
      <c r="K5" s="50"/>
      <c r="L5" s="50"/>
      <c r="M5" s="50"/>
    </row>
    <row r="6" spans="1:13" x14ac:dyDescent="0.35">
      <c r="A6" s="181" t="s">
        <v>703</v>
      </c>
      <c r="B6" s="153" t="s">
        <v>217</v>
      </c>
      <c r="C6" s="153" t="s">
        <v>218</v>
      </c>
      <c r="D6" s="181"/>
      <c r="E6" s="153">
        <v>1</v>
      </c>
      <c r="F6" s="153">
        <v>1</v>
      </c>
      <c r="G6" s="152" t="s">
        <v>791</v>
      </c>
      <c r="H6" s="152" t="s">
        <v>436</v>
      </c>
      <c r="I6" s="187">
        <v>399636</v>
      </c>
      <c r="J6" s="50"/>
      <c r="K6" s="50"/>
      <c r="L6" s="50"/>
      <c r="M6" s="50"/>
    </row>
    <row r="7" spans="1:13" x14ac:dyDescent="0.35">
      <c r="A7" s="181" t="s">
        <v>377</v>
      </c>
      <c r="B7" s="153" t="s">
        <v>378</v>
      </c>
      <c r="C7" s="153" t="s">
        <v>216</v>
      </c>
      <c r="D7" s="181"/>
      <c r="E7" s="153">
        <v>1</v>
      </c>
      <c r="F7" s="153">
        <v>1</v>
      </c>
      <c r="G7" s="152" t="s">
        <v>791</v>
      </c>
      <c r="H7" s="152" t="s">
        <v>435</v>
      </c>
      <c r="I7" s="187">
        <v>17242</v>
      </c>
      <c r="J7" s="50"/>
      <c r="K7" s="50"/>
      <c r="L7" s="50"/>
      <c r="M7" s="50"/>
    </row>
    <row r="8" spans="1:13" x14ac:dyDescent="0.35">
      <c r="A8" s="181" t="s">
        <v>382</v>
      </c>
      <c r="B8" s="153" t="s">
        <v>771</v>
      </c>
      <c r="C8" s="153" t="s">
        <v>216</v>
      </c>
      <c r="D8" s="181"/>
      <c r="E8" s="153">
        <v>1</v>
      </c>
      <c r="F8" s="153">
        <v>1</v>
      </c>
      <c r="G8" s="152" t="s">
        <v>791</v>
      </c>
      <c r="H8" s="152" t="s">
        <v>436</v>
      </c>
      <c r="I8" s="187" t="s">
        <v>379</v>
      </c>
      <c r="J8" s="50"/>
      <c r="K8" s="50"/>
      <c r="L8" s="50"/>
      <c r="M8" s="50"/>
    </row>
    <row r="9" spans="1:13" x14ac:dyDescent="0.35">
      <c r="A9" s="181" t="s">
        <v>381</v>
      </c>
      <c r="B9" s="153" t="s">
        <v>772</v>
      </c>
      <c r="C9" s="153" t="s">
        <v>216</v>
      </c>
      <c r="D9" s="181"/>
      <c r="E9" s="153">
        <v>1</v>
      </c>
      <c r="F9" s="153">
        <v>1</v>
      </c>
      <c r="G9" s="152" t="s">
        <v>791</v>
      </c>
      <c r="H9" s="152" t="s">
        <v>436</v>
      </c>
      <c r="I9" s="187" t="s">
        <v>380</v>
      </c>
      <c r="J9" s="50"/>
      <c r="K9" s="50"/>
      <c r="L9" s="50"/>
      <c r="M9" s="50"/>
    </row>
    <row r="10" spans="1:13" x14ac:dyDescent="0.35">
      <c r="A10" s="181" t="s">
        <v>219</v>
      </c>
      <c r="B10" s="153" t="s">
        <v>220</v>
      </c>
      <c r="C10" s="153" t="s">
        <v>216</v>
      </c>
      <c r="D10" s="181"/>
      <c r="E10" s="153">
        <v>1</v>
      </c>
      <c r="F10" s="153">
        <v>1</v>
      </c>
      <c r="G10" s="152" t="s">
        <v>791</v>
      </c>
      <c r="H10" s="152" t="s">
        <v>436</v>
      </c>
      <c r="I10" s="187" t="s">
        <v>221</v>
      </c>
      <c r="J10" s="50"/>
      <c r="K10" s="50"/>
      <c r="L10" s="50"/>
      <c r="M10" s="50"/>
    </row>
    <row r="11" spans="1:13" x14ac:dyDescent="0.35">
      <c r="A11" s="181" t="s">
        <v>704</v>
      </c>
      <c r="B11" s="153" t="s">
        <v>323</v>
      </c>
      <c r="C11" s="153" t="s">
        <v>324</v>
      </c>
      <c r="D11" s="181"/>
      <c r="E11" s="153">
        <v>1</v>
      </c>
      <c r="F11" s="153">
        <v>1</v>
      </c>
      <c r="G11" s="152" t="s">
        <v>791</v>
      </c>
      <c r="H11" s="152" t="s">
        <v>435</v>
      </c>
      <c r="I11" s="187"/>
      <c r="J11" s="50"/>
      <c r="K11" s="50"/>
      <c r="L11" s="50"/>
      <c r="M11" s="50"/>
    </row>
    <row r="12" spans="1:13" x14ac:dyDescent="0.35">
      <c r="A12" s="181" t="s">
        <v>373</v>
      </c>
      <c r="B12" s="153" t="s">
        <v>374</v>
      </c>
      <c r="C12" s="153" t="s">
        <v>375</v>
      </c>
      <c r="D12" s="181"/>
      <c r="E12" s="153">
        <v>1</v>
      </c>
      <c r="F12" s="153">
        <v>1</v>
      </c>
      <c r="G12" s="152" t="s">
        <v>791</v>
      </c>
      <c r="H12" s="152" t="s">
        <v>435</v>
      </c>
      <c r="I12" s="187">
        <v>2399</v>
      </c>
      <c r="J12" s="50"/>
      <c r="K12" s="50"/>
      <c r="L12" s="50"/>
      <c r="M12" s="50"/>
    </row>
    <row r="13" spans="1:13" x14ac:dyDescent="0.35">
      <c r="A13" s="223" t="s">
        <v>959</v>
      </c>
      <c r="B13" s="224"/>
      <c r="C13" s="224"/>
      <c r="D13" s="225"/>
      <c r="E13" s="224"/>
      <c r="F13" s="224"/>
      <c r="G13" s="226"/>
      <c r="H13" s="226"/>
      <c r="I13" s="227"/>
      <c r="J13" s="50"/>
      <c r="K13" s="50"/>
      <c r="L13" s="50"/>
      <c r="M13" s="50"/>
    </row>
    <row r="14" spans="1:13" x14ac:dyDescent="0.35">
      <c r="A14" s="221" t="s">
        <v>960</v>
      </c>
      <c r="B14" s="177">
        <v>179</v>
      </c>
      <c r="C14" s="177" t="s">
        <v>180</v>
      </c>
      <c r="D14" s="221"/>
      <c r="E14" s="177">
        <v>1</v>
      </c>
      <c r="F14" s="177">
        <v>1</v>
      </c>
      <c r="G14" s="152" t="s">
        <v>791</v>
      </c>
      <c r="H14" s="163" t="s">
        <v>886</v>
      </c>
      <c r="I14" s="222">
        <v>61250185</v>
      </c>
      <c r="J14" s="50"/>
      <c r="K14" s="50"/>
      <c r="L14" s="50"/>
      <c r="M14" s="50"/>
    </row>
    <row r="15" spans="1:13" x14ac:dyDescent="0.35">
      <c r="A15" s="221" t="s">
        <v>961</v>
      </c>
      <c r="B15" s="177" t="s">
        <v>962</v>
      </c>
      <c r="C15" s="177" t="s">
        <v>180</v>
      </c>
      <c r="D15" s="221"/>
      <c r="E15" s="177">
        <v>1</v>
      </c>
      <c r="F15" s="177">
        <v>1</v>
      </c>
      <c r="G15" s="152" t="s">
        <v>791</v>
      </c>
      <c r="H15" s="163" t="s">
        <v>886</v>
      </c>
      <c r="I15" s="222">
        <v>60640056</v>
      </c>
      <c r="J15" s="50"/>
      <c r="K15" s="50"/>
      <c r="L15" s="50"/>
      <c r="M15" s="50"/>
    </row>
    <row r="16" spans="1:13" ht="15" thickBot="1" x14ac:dyDescent="0.4">
      <c r="A16" s="94"/>
      <c r="B16" s="95"/>
      <c r="C16" s="95"/>
      <c r="D16" s="94"/>
      <c r="E16" s="95"/>
      <c r="F16" s="95"/>
      <c r="G16" s="96"/>
      <c r="H16" s="96"/>
      <c r="I16" s="94"/>
      <c r="J16" s="50"/>
      <c r="K16" s="50"/>
      <c r="L16" s="50"/>
      <c r="M16" s="50"/>
    </row>
    <row r="17" spans="1:13" ht="15" thickBot="1" x14ac:dyDescent="0.4">
      <c r="A17" s="127" t="s">
        <v>386</v>
      </c>
      <c r="B17" s="128"/>
      <c r="C17" s="128"/>
      <c r="D17" s="129"/>
      <c r="E17" s="128"/>
      <c r="F17" s="128"/>
      <c r="G17" s="130"/>
      <c r="H17" s="140"/>
      <c r="I17" s="131"/>
      <c r="J17" s="50"/>
      <c r="K17" s="50"/>
      <c r="L17" s="50"/>
      <c r="M17" s="50"/>
    </row>
    <row r="18" spans="1:13" x14ac:dyDescent="0.35">
      <c r="A18" s="233" t="s">
        <v>384</v>
      </c>
      <c r="B18" s="234"/>
      <c r="C18" s="234" t="s">
        <v>385</v>
      </c>
      <c r="D18" s="233"/>
      <c r="E18" s="234">
        <v>1</v>
      </c>
      <c r="F18" s="234">
        <v>2</v>
      </c>
      <c r="G18" s="202" t="s">
        <v>527</v>
      </c>
      <c r="H18" s="202" t="s">
        <v>1045</v>
      </c>
      <c r="I18" s="233"/>
      <c r="J18" s="50"/>
      <c r="K18" s="50"/>
      <c r="L18" s="50"/>
      <c r="M18" s="50"/>
    </row>
    <row r="19" spans="1:13" ht="15" thickBot="1" x14ac:dyDescent="0.4">
      <c r="A19" s="235"/>
      <c r="B19" s="236"/>
      <c r="C19" s="236"/>
      <c r="D19" s="235"/>
      <c r="E19" s="236"/>
      <c r="F19" s="236"/>
      <c r="G19" s="237"/>
      <c r="H19" s="237"/>
      <c r="I19" s="235"/>
      <c r="J19" s="50"/>
      <c r="K19" s="50"/>
      <c r="L19" s="50"/>
      <c r="M19" s="50"/>
    </row>
    <row r="20" spans="1:13" ht="15" thickBot="1" x14ac:dyDescent="0.4">
      <c r="A20" s="238" t="s">
        <v>383</v>
      </c>
      <c r="B20" s="239"/>
      <c r="C20" s="239"/>
      <c r="D20" s="240"/>
      <c r="E20" s="239"/>
      <c r="F20" s="239"/>
      <c r="G20" s="241"/>
      <c r="H20" s="242"/>
      <c r="I20" s="243"/>
      <c r="J20" s="50"/>
      <c r="K20" s="50"/>
      <c r="L20" s="50"/>
      <c r="M20" s="50"/>
    </row>
    <row r="21" spans="1:13" x14ac:dyDescent="0.35">
      <c r="A21" s="233" t="s">
        <v>387</v>
      </c>
      <c r="B21" s="234"/>
      <c r="C21" s="234"/>
      <c r="D21" s="233"/>
      <c r="E21" s="234">
        <v>1</v>
      </c>
      <c r="F21" s="234">
        <v>1</v>
      </c>
      <c r="G21" s="202" t="s">
        <v>527</v>
      </c>
      <c r="H21" s="152" t="s">
        <v>1045</v>
      </c>
      <c r="I21" s="233"/>
      <c r="J21" s="50"/>
      <c r="K21" s="50"/>
      <c r="L21" s="50"/>
      <c r="M21" s="50"/>
    </row>
    <row r="22" spans="1:13" x14ac:dyDescent="0.35">
      <c r="A22" s="150" t="s">
        <v>388</v>
      </c>
      <c r="B22" s="151"/>
      <c r="C22" s="151" t="s">
        <v>389</v>
      </c>
      <c r="D22" s="150"/>
      <c r="E22" s="234">
        <v>1</v>
      </c>
      <c r="F22" s="151">
        <v>1</v>
      </c>
      <c r="G22" s="152" t="s">
        <v>527</v>
      </c>
      <c r="H22" s="152" t="s">
        <v>1045</v>
      </c>
      <c r="I22" s="150"/>
      <c r="J22" s="50"/>
      <c r="K22" s="50"/>
      <c r="L22" s="50"/>
      <c r="M22" s="50"/>
    </row>
    <row r="23" spans="1:13" x14ac:dyDescent="0.35">
      <c r="A23" s="150" t="s">
        <v>390</v>
      </c>
      <c r="B23" s="151"/>
      <c r="C23" s="151" t="s">
        <v>391</v>
      </c>
      <c r="D23" s="150"/>
      <c r="E23" s="234">
        <v>1</v>
      </c>
      <c r="F23" s="151">
        <v>2</v>
      </c>
      <c r="G23" s="152" t="s">
        <v>527</v>
      </c>
      <c r="H23" s="152" t="s">
        <v>1045</v>
      </c>
      <c r="I23" s="150"/>
      <c r="J23" s="50"/>
      <c r="K23" s="50"/>
      <c r="L23" s="50"/>
      <c r="M23" s="50"/>
    </row>
    <row r="24" spans="1:13" x14ac:dyDescent="0.35">
      <c r="A24" s="150" t="s">
        <v>392</v>
      </c>
      <c r="B24" s="151"/>
      <c r="C24" s="151" t="s">
        <v>393</v>
      </c>
      <c r="D24" s="150"/>
      <c r="E24" s="234">
        <v>1</v>
      </c>
      <c r="F24" s="151">
        <v>1</v>
      </c>
      <c r="G24" s="152" t="s">
        <v>527</v>
      </c>
      <c r="H24" s="152" t="s">
        <v>1045</v>
      </c>
      <c r="I24" s="150"/>
      <c r="J24" s="50"/>
      <c r="K24" s="50"/>
      <c r="L24" s="50"/>
      <c r="M24" s="50"/>
    </row>
    <row r="25" spans="1:13" x14ac:dyDescent="0.35">
      <c r="A25" s="150" t="s">
        <v>394</v>
      </c>
      <c r="B25" s="151">
        <v>96561</v>
      </c>
      <c r="C25" s="151" t="s">
        <v>395</v>
      </c>
      <c r="D25" s="150"/>
      <c r="E25" s="234">
        <v>1</v>
      </c>
      <c r="F25" s="151">
        <v>1</v>
      </c>
      <c r="G25" s="152" t="s">
        <v>527</v>
      </c>
      <c r="H25" s="152" t="s">
        <v>1045</v>
      </c>
      <c r="I25" s="150"/>
      <c r="J25" s="50"/>
      <c r="K25" s="50"/>
      <c r="L25" s="50"/>
      <c r="M25" s="50"/>
    </row>
    <row r="26" spans="1:13" x14ac:dyDescent="0.35">
      <c r="A26" s="150" t="s">
        <v>396</v>
      </c>
      <c r="B26" s="151" t="s">
        <v>397</v>
      </c>
      <c r="C26" s="151" t="s">
        <v>395</v>
      </c>
      <c r="D26" s="150"/>
      <c r="E26" s="234">
        <v>1</v>
      </c>
      <c r="F26" s="151">
        <v>1</v>
      </c>
      <c r="G26" s="152" t="s">
        <v>527</v>
      </c>
      <c r="H26" s="152" t="s">
        <v>1045</v>
      </c>
      <c r="I26" s="150"/>
      <c r="J26" s="50"/>
      <c r="K26" s="50"/>
      <c r="L26" s="50"/>
      <c r="M26" s="50"/>
    </row>
    <row r="27" spans="1:13" x14ac:dyDescent="0.35">
      <c r="A27" s="150" t="s">
        <v>398</v>
      </c>
      <c r="B27" s="151" t="s">
        <v>399</v>
      </c>
      <c r="C27" s="151"/>
      <c r="D27" s="150"/>
      <c r="E27" s="234">
        <v>1</v>
      </c>
      <c r="F27" s="151">
        <v>2</v>
      </c>
      <c r="G27" s="152" t="s">
        <v>527</v>
      </c>
      <c r="H27" s="152" t="s">
        <v>1045</v>
      </c>
      <c r="I27" s="150"/>
      <c r="J27" s="50"/>
      <c r="K27" s="50"/>
      <c r="L27" s="50"/>
      <c r="M27" s="50"/>
    </row>
    <row r="28" spans="1:13" x14ac:dyDescent="0.35">
      <c r="A28" s="150" t="s">
        <v>404</v>
      </c>
      <c r="B28" s="151"/>
      <c r="C28" s="151" t="s">
        <v>391</v>
      </c>
      <c r="D28" s="150"/>
      <c r="E28" s="234">
        <v>1</v>
      </c>
      <c r="F28" s="151">
        <v>1</v>
      </c>
      <c r="G28" s="152" t="s">
        <v>527</v>
      </c>
      <c r="H28" s="152" t="s">
        <v>1045</v>
      </c>
      <c r="I28" s="150"/>
      <c r="J28" s="50"/>
      <c r="K28" s="50"/>
      <c r="L28" s="50"/>
      <c r="M28" s="50"/>
    </row>
    <row r="29" spans="1:13" x14ac:dyDescent="0.35">
      <c r="A29" s="150" t="s">
        <v>405</v>
      </c>
      <c r="B29" s="151"/>
      <c r="C29" s="151" t="s">
        <v>391</v>
      </c>
      <c r="D29" s="150"/>
      <c r="E29" s="234">
        <v>1</v>
      </c>
      <c r="F29" s="151">
        <v>2</v>
      </c>
      <c r="G29" s="152" t="s">
        <v>527</v>
      </c>
      <c r="H29" s="152" t="s">
        <v>1045</v>
      </c>
      <c r="I29" s="150"/>
      <c r="J29" s="50"/>
      <c r="K29" s="50"/>
      <c r="L29" s="50"/>
      <c r="M29" s="50"/>
    </row>
    <row r="30" spans="1:13" x14ac:dyDescent="0.35">
      <c r="A30" s="150" t="s">
        <v>406</v>
      </c>
      <c r="B30" s="151"/>
      <c r="C30" s="151" t="s">
        <v>391</v>
      </c>
      <c r="D30" s="150"/>
      <c r="E30" s="234">
        <v>1</v>
      </c>
      <c r="F30" s="151">
        <v>2</v>
      </c>
      <c r="G30" s="152" t="s">
        <v>527</v>
      </c>
      <c r="H30" s="152" t="s">
        <v>1045</v>
      </c>
      <c r="I30" s="150"/>
      <c r="J30" s="50"/>
      <c r="K30" s="50"/>
      <c r="L30" s="50"/>
      <c r="M30" s="50"/>
    </row>
    <row r="31" spans="1:13" x14ac:dyDescent="0.35">
      <c r="A31" s="150" t="s">
        <v>407</v>
      </c>
      <c r="B31" s="151"/>
      <c r="C31" s="151"/>
      <c r="D31" s="150"/>
      <c r="E31" s="234">
        <v>1</v>
      </c>
      <c r="F31" s="151">
        <v>3</v>
      </c>
      <c r="G31" s="152" t="s">
        <v>527</v>
      </c>
      <c r="H31" s="152" t="s">
        <v>1045</v>
      </c>
      <c r="I31" s="150"/>
      <c r="J31" s="50"/>
      <c r="K31" s="50"/>
      <c r="L31" s="50"/>
      <c r="M31" s="50"/>
    </row>
    <row r="32" spans="1:13" x14ac:dyDescent="0.35">
      <c r="A32" s="150" t="s">
        <v>408</v>
      </c>
      <c r="B32" s="151"/>
      <c r="C32" s="151" t="s">
        <v>210</v>
      </c>
      <c r="D32" s="150"/>
      <c r="E32" s="234">
        <v>1</v>
      </c>
      <c r="F32" s="151">
        <v>1</v>
      </c>
      <c r="G32" s="152" t="s">
        <v>527</v>
      </c>
      <c r="H32" s="152" t="s">
        <v>1045</v>
      </c>
      <c r="I32" s="150"/>
      <c r="J32" s="50"/>
      <c r="K32" s="50"/>
      <c r="L32" s="50"/>
      <c r="M32" s="50"/>
    </row>
    <row r="33" spans="1:13" x14ac:dyDescent="0.35">
      <c r="A33" s="150" t="s">
        <v>409</v>
      </c>
      <c r="B33" s="151"/>
      <c r="C33" s="151" t="s">
        <v>210</v>
      </c>
      <c r="D33" s="150"/>
      <c r="E33" s="234">
        <v>1</v>
      </c>
      <c r="F33" s="151">
        <v>1</v>
      </c>
      <c r="G33" s="152" t="s">
        <v>527</v>
      </c>
      <c r="H33" s="152" t="s">
        <v>1045</v>
      </c>
      <c r="I33" s="150"/>
      <c r="J33" s="50"/>
      <c r="K33" s="50"/>
      <c r="L33" s="50"/>
      <c r="M33" s="50"/>
    </row>
    <row r="34" spans="1:13" x14ac:dyDescent="0.35">
      <c r="A34" s="150" t="s">
        <v>410</v>
      </c>
      <c r="B34" s="151"/>
      <c r="C34" s="151" t="s">
        <v>210</v>
      </c>
      <c r="D34" s="150"/>
      <c r="E34" s="234">
        <v>1</v>
      </c>
      <c r="F34" s="151">
        <v>1</v>
      </c>
      <c r="G34" s="152" t="s">
        <v>527</v>
      </c>
      <c r="H34" s="152" t="s">
        <v>1045</v>
      </c>
      <c r="I34" s="150"/>
      <c r="J34" s="50"/>
      <c r="K34" s="50"/>
      <c r="L34" s="50"/>
      <c r="M34" s="50"/>
    </row>
    <row r="35" spans="1:13" x14ac:dyDescent="0.35">
      <c r="A35" s="150" t="s">
        <v>411</v>
      </c>
      <c r="B35" s="151"/>
      <c r="C35" s="151" t="s">
        <v>210</v>
      </c>
      <c r="D35" s="150"/>
      <c r="E35" s="234">
        <v>1</v>
      </c>
      <c r="F35" s="151">
        <v>1</v>
      </c>
      <c r="G35" s="152" t="s">
        <v>527</v>
      </c>
      <c r="H35" s="152" t="s">
        <v>1045</v>
      </c>
      <c r="I35" s="150"/>
      <c r="J35" s="50"/>
      <c r="K35" s="50"/>
      <c r="L35" s="50"/>
      <c r="M35" s="50"/>
    </row>
    <row r="36" spans="1:13" x14ac:dyDescent="0.35">
      <c r="A36" s="150" t="s">
        <v>412</v>
      </c>
      <c r="B36" s="151"/>
      <c r="C36" s="151"/>
      <c r="D36" s="150"/>
      <c r="E36" s="234">
        <v>1</v>
      </c>
      <c r="F36" s="151">
        <v>1</v>
      </c>
      <c r="G36" s="152" t="s">
        <v>527</v>
      </c>
      <c r="H36" s="152" t="s">
        <v>1045</v>
      </c>
      <c r="I36" s="150"/>
      <c r="J36" s="50"/>
      <c r="K36" s="50"/>
      <c r="L36" s="50"/>
      <c r="M36" s="50"/>
    </row>
    <row r="37" spans="1:13" x14ac:dyDescent="0.35">
      <c r="A37" s="150" t="s">
        <v>413</v>
      </c>
      <c r="B37" s="151"/>
      <c r="C37" s="151"/>
      <c r="D37" s="150"/>
      <c r="E37" s="234">
        <v>1</v>
      </c>
      <c r="F37" s="151">
        <v>1</v>
      </c>
      <c r="G37" s="152" t="s">
        <v>527</v>
      </c>
      <c r="H37" s="152" t="s">
        <v>1045</v>
      </c>
      <c r="I37" s="150"/>
      <c r="J37" s="50"/>
      <c r="K37" s="50"/>
      <c r="L37" s="50"/>
      <c r="M37" s="50"/>
    </row>
    <row r="38" spans="1:13" x14ac:dyDescent="0.35">
      <c r="A38" s="150" t="s">
        <v>414</v>
      </c>
      <c r="B38" s="151"/>
      <c r="C38" s="151"/>
      <c r="D38" s="150"/>
      <c r="E38" s="234">
        <v>1</v>
      </c>
      <c r="F38" s="151">
        <v>2</v>
      </c>
      <c r="G38" s="152" t="s">
        <v>527</v>
      </c>
      <c r="H38" s="152" t="s">
        <v>1045</v>
      </c>
      <c r="I38" s="150"/>
      <c r="J38" s="50"/>
      <c r="K38" s="50"/>
      <c r="L38" s="50"/>
      <c r="M38" s="50"/>
    </row>
    <row r="39" spans="1:13" x14ac:dyDescent="0.35">
      <c r="A39" s="150" t="s">
        <v>521</v>
      </c>
      <c r="B39" s="151"/>
      <c r="C39" s="151"/>
      <c r="D39" s="150"/>
      <c r="E39" s="234">
        <v>1</v>
      </c>
      <c r="F39" s="151">
        <v>1</v>
      </c>
      <c r="G39" s="152" t="s">
        <v>527</v>
      </c>
      <c r="H39" s="152" t="s">
        <v>1045</v>
      </c>
      <c r="I39" s="150"/>
      <c r="J39" s="50"/>
      <c r="K39" s="50"/>
      <c r="L39" s="50"/>
      <c r="M39" s="50"/>
    </row>
    <row r="40" spans="1:13" x14ac:dyDescent="0.35">
      <c r="A40" s="150" t="s">
        <v>415</v>
      </c>
      <c r="B40" s="151"/>
      <c r="C40" s="151"/>
      <c r="D40" s="150"/>
      <c r="E40" s="234">
        <v>1</v>
      </c>
      <c r="F40" s="151">
        <v>1</v>
      </c>
      <c r="G40" s="152" t="s">
        <v>527</v>
      </c>
      <c r="H40" s="152" t="s">
        <v>1045</v>
      </c>
      <c r="I40" s="150"/>
      <c r="J40" s="50"/>
      <c r="K40" s="50"/>
      <c r="L40" s="50"/>
      <c r="M40" s="50"/>
    </row>
    <row r="41" spans="1:13" x14ac:dyDescent="0.35">
      <c r="A41" s="150" t="s">
        <v>416</v>
      </c>
      <c r="B41" s="151"/>
      <c r="C41" s="151"/>
      <c r="D41" s="150"/>
      <c r="E41" s="234">
        <v>1</v>
      </c>
      <c r="F41" s="151">
        <v>2</v>
      </c>
      <c r="G41" s="152" t="s">
        <v>527</v>
      </c>
      <c r="H41" s="152" t="s">
        <v>1045</v>
      </c>
      <c r="I41" s="150"/>
      <c r="J41" s="50"/>
      <c r="K41" s="50"/>
      <c r="L41" s="50"/>
      <c r="M41" s="50"/>
    </row>
    <row r="42" spans="1:13" x14ac:dyDescent="0.35">
      <c r="A42" s="150" t="s">
        <v>417</v>
      </c>
      <c r="B42" s="151"/>
      <c r="C42" s="151"/>
      <c r="D42" s="150"/>
      <c r="E42" s="234">
        <v>1</v>
      </c>
      <c r="F42" s="151">
        <v>1</v>
      </c>
      <c r="G42" s="152" t="s">
        <v>527</v>
      </c>
      <c r="H42" s="152" t="s">
        <v>1045</v>
      </c>
      <c r="I42" s="150"/>
      <c r="J42" s="50"/>
      <c r="K42" s="50"/>
      <c r="L42" s="50"/>
      <c r="M42" s="50"/>
    </row>
    <row r="43" spans="1:13" x14ac:dyDescent="0.35">
      <c r="A43" s="150" t="s">
        <v>419</v>
      </c>
      <c r="B43" s="151"/>
      <c r="C43" s="151"/>
      <c r="D43" s="150"/>
      <c r="E43" s="234">
        <v>1</v>
      </c>
      <c r="F43" s="151">
        <v>3</v>
      </c>
      <c r="G43" s="152" t="s">
        <v>527</v>
      </c>
      <c r="H43" s="152" t="s">
        <v>1045</v>
      </c>
      <c r="I43" s="150"/>
      <c r="J43" s="50"/>
      <c r="K43" s="50"/>
      <c r="L43" s="50"/>
      <c r="M43" s="50"/>
    </row>
    <row r="44" spans="1:13" x14ac:dyDescent="0.35">
      <c r="A44" s="150" t="s">
        <v>418</v>
      </c>
      <c r="B44" s="151"/>
      <c r="C44" s="151"/>
      <c r="D44" s="150"/>
      <c r="E44" s="234">
        <v>1</v>
      </c>
      <c r="F44" s="151">
        <v>5</v>
      </c>
      <c r="G44" s="152" t="s">
        <v>527</v>
      </c>
      <c r="H44" s="152" t="s">
        <v>1045</v>
      </c>
      <c r="I44" s="150"/>
      <c r="J44" s="50"/>
      <c r="K44" s="50"/>
      <c r="L44" s="50"/>
      <c r="M44" s="50"/>
    </row>
    <row r="45" spans="1:13" x14ac:dyDescent="0.35">
      <c r="A45" s="150" t="s">
        <v>1054</v>
      </c>
      <c r="B45" s="151"/>
      <c r="C45" s="151" t="s">
        <v>1055</v>
      </c>
      <c r="D45" s="150"/>
      <c r="E45" s="234">
        <v>1</v>
      </c>
      <c r="F45" s="151">
        <v>1</v>
      </c>
      <c r="G45" s="152" t="s">
        <v>527</v>
      </c>
      <c r="H45" s="152" t="s">
        <v>1056</v>
      </c>
      <c r="I45" s="150"/>
      <c r="J45" s="50"/>
      <c r="K45" s="50"/>
      <c r="L45" s="50"/>
      <c r="M45" s="50"/>
    </row>
    <row r="46" spans="1:13" x14ac:dyDescent="0.35">
      <c r="A46" s="181" t="s">
        <v>208</v>
      </c>
      <c r="B46" s="153"/>
      <c r="C46" s="153" t="s">
        <v>209</v>
      </c>
      <c r="D46" s="181"/>
      <c r="E46" s="234">
        <v>1</v>
      </c>
      <c r="F46" s="153">
        <v>1</v>
      </c>
      <c r="G46" s="152" t="s">
        <v>527</v>
      </c>
      <c r="H46" s="152" t="s">
        <v>1045</v>
      </c>
      <c r="I46" s="150"/>
      <c r="J46" s="50"/>
      <c r="K46" s="50"/>
      <c r="L46" s="50"/>
      <c r="M46" s="50"/>
    </row>
    <row r="47" spans="1:13" x14ac:dyDescent="0.35">
      <c r="A47" s="150" t="s">
        <v>1053</v>
      </c>
      <c r="B47" s="153"/>
      <c r="C47" s="153" t="s">
        <v>210</v>
      </c>
      <c r="D47" s="181"/>
      <c r="E47" s="234">
        <v>1</v>
      </c>
      <c r="F47" s="153">
        <v>1</v>
      </c>
      <c r="G47" s="152" t="s">
        <v>527</v>
      </c>
      <c r="H47" s="152" t="s">
        <v>1045</v>
      </c>
      <c r="I47" s="150"/>
      <c r="J47" s="50"/>
      <c r="K47" s="50"/>
      <c r="L47" s="50"/>
      <c r="M47" s="50"/>
    </row>
    <row r="48" spans="1:13" x14ac:dyDescent="0.35">
      <c r="A48" s="132"/>
      <c r="B48" s="133"/>
      <c r="C48" s="133"/>
      <c r="D48" s="132"/>
      <c r="E48" s="133"/>
      <c r="F48" s="133"/>
      <c r="G48" s="110"/>
      <c r="H48" s="38"/>
      <c r="I48" s="132"/>
      <c r="J48" s="50"/>
      <c r="K48" s="50"/>
      <c r="L48" s="50"/>
      <c r="M48" s="50"/>
    </row>
    <row r="49" spans="1:13" x14ac:dyDescent="0.35">
      <c r="A49" s="150" t="s">
        <v>400</v>
      </c>
      <c r="B49" s="151"/>
      <c r="C49" s="151" t="s">
        <v>401</v>
      </c>
      <c r="D49" s="196"/>
      <c r="E49" s="231"/>
      <c r="F49" s="231">
        <v>1</v>
      </c>
      <c r="G49" s="152" t="s">
        <v>1047</v>
      </c>
      <c r="H49" s="152" t="s">
        <v>437</v>
      </c>
      <c r="I49" s="150"/>
      <c r="J49" s="50"/>
      <c r="K49" s="50"/>
      <c r="L49" s="50"/>
      <c r="M49" s="50"/>
    </row>
    <row r="50" spans="1:13" x14ac:dyDescent="0.35">
      <c r="A50" s="150" t="s">
        <v>402</v>
      </c>
      <c r="B50" s="151"/>
      <c r="C50" s="151" t="s">
        <v>403</v>
      </c>
      <c r="D50" s="196"/>
      <c r="E50" s="231"/>
      <c r="F50" s="231">
        <v>2</v>
      </c>
      <c r="G50" s="152" t="s">
        <v>1047</v>
      </c>
      <c r="H50" s="152" t="s">
        <v>437</v>
      </c>
      <c r="I50" s="196"/>
      <c r="J50" s="50"/>
      <c r="K50" s="50"/>
      <c r="L50" s="50"/>
      <c r="M50" s="50"/>
    </row>
    <row r="51" spans="1:13" x14ac:dyDescent="0.35">
      <c r="A51" s="150" t="s">
        <v>320</v>
      </c>
      <c r="B51" s="151"/>
      <c r="C51" s="151"/>
      <c r="D51" s="150"/>
      <c r="E51" s="152"/>
      <c r="F51" s="153">
        <v>10</v>
      </c>
      <c r="G51" s="152" t="s">
        <v>1047</v>
      </c>
      <c r="H51" s="152" t="s">
        <v>437</v>
      </c>
      <c r="I51" s="196"/>
      <c r="J51" s="50"/>
      <c r="K51" s="50"/>
      <c r="L51" s="50"/>
      <c r="M51" s="50"/>
    </row>
    <row r="52" spans="1:13" x14ac:dyDescent="0.35">
      <c r="A52" s="150" t="s">
        <v>321</v>
      </c>
      <c r="B52" s="151"/>
      <c r="C52" s="151"/>
      <c r="D52" s="150"/>
      <c r="E52" s="152"/>
      <c r="F52" s="153">
        <v>1</v>
      </c>
      <c r="G52" s="152" t="s">
        <v>1047</v>
      </c>
      <c r="H52" s="152" t="s">
        <v>437</v>
      </c>
      <c r="I52" s="196"/>
      <c r="J52" s="50"/>
      <c r="K52" s="50"/>
      <c r="L52" s="50"/>
      <c r="M52" s="50"/>
    </row>
    <row r="53" spans="1:13" x14ac:dyDescent="0.35">
      <c r="A53" s="181" t="s">
        <v>322</v>
      </c>
      <c r="B53" s="153"/>
      <c r="C53" s="153"/>
      <c r="D53" s="181"/>
      <c r="E53" s="153"/>
      <c r="F53" s="153">
        <v>4</v>
      </c>
      <c r="G53" s="152" t="s">
        <v>1047</v>
      </c>
      <c r="H53" s="152" t="s">
        <v>437</v>
      </c>
      <c r="I53" s="196"/>
      <c r="J53" s="50"/>
      <c r="K53" s="50"/>
      <c r="L53" s="50"/>
      <c r="M53" s="50"/>
    </row>
    <row r="54" spans="1:13" x14ac:dyDescent="0.35">
      <c r="A54" s="150" t="s">
        <v>1046</v>
      </c>
      <c r="B54" s="153"/>
      <c r="C54" s="153"/>
      <c r="D54" s="181"/>
      <c r="E54" s="153"/>
      <c r="F54" s="153">
        <v>1</v>
      </c>
      <c r="G54" s="152" t="s">
        <v>527</v>
      </c>
      <c r="H54" s="152" t="s">
        <v>430</v>
      </c>
      <c r="I54" s="196"/>
      <c r="J54" s="50"/>
      <c r="K54" s="50"/>
      <c r="L54" s="50"/>
      <c r="M54" s="50"/>
    </row>
    <row r="55" spans="1:13" x14ac:dyDescent="0.35">
      <c r="A55" s="181" t="s">
        <v>361</v>
      </c>
      <c r="B55" s="153"/>
      <c r="C55" s="153"/>
      <c r="D55" s="181"/>
      <c r="E55" s="153"/>
      <c r="F55" s="153">
        <v>2</v>
      </c>
      <c r="G55" s="152" t="s">
        <v>527</v>
      </c>
      <c r="H55" s="152" t="s">
        <v>430</v>
      </c>
      <c r="I55" s="181"/>
      <c r="J55" s="50"/>
      <c r="K55" s="50"/>
      <c r="L55" s="50"/>
      <c r="M55" s="50"/>
    </row>
    <row r="56" spans="1:13" x14ac:dyDescent="0.35">
      <c r="A56" s="181" t="s">
        <v>420</v>
      </c>
      <c r="B56" s="153"/>
      <c r="C56" s="153"/>
      <c r="D56" s="181"/>
      <c r="E56" s="153"/>
      <c r="F56" s="153">
        <v>1</v>
      </c>
      <c r="G56" s="152" t="s">
        <v>527</v>
      </c>
      <c r="H56" s="152" t="s">
        <v>430</v>
      </c>
      <c r="I56" s="181"/>
      <c r="J56" s="50"/>
      <c r="K56" s="50"/>
      <c r="L56" s="50"/>
      <c r="M56" s="50"/>
    </row>
    <row r="57" spans="1:13" x14ac:dyDescent="0.35">
      <c r="A57" s="181" t="s">
        <v>1052</v>
      </c>
      <c r="B57" s="232" t="s">
        <v>1051</v>
      </c>
      <c r="C57" s="153"/>
      <c r="D57" s="181"/>
      <c r="E57" s="153"/>
      <c r="F57" s="153">
        <v>14</v>
      </c>
      <c r="G57" s="152" t="s">
        <v>833</v>
      </c>
      <c r="H57" s="152" t="s">
        <v>438</v>
      </c>
      <c r="I57" s="181"/>
      <c r="J57" s="50"/>
      <c r="K57" s="50"/>
      <c r="L57" s="50"/>
      <c r="M57" s="50"/>
    </row>
    <row r="58" spans="1:13" ht="15" thickBot="1" x14ac:dyDescent="0.4">
      <c r="A58" s="114" t="s">
        <v>292</v>
      </c>
      <c r="B58" s="115"/>
      <c r="C58" s="116"/>
      <c r="D58" s="117"/>
      <c r="E58" s="116"/>
      <c r="F58" s="118"/>
      <c r="G58" s="119"/>
      <c r="H58" s="141"/>
      <c r="I58" s="120"/>
      <c r="J58" s="50"/>
      <c r="K58" s="50"/>
      <c r="L58" s="50"/>
      <c r="M58" s="50"/>
    </row>
    <row r="59" spans="1:13" x14ac:dyDescent="0.35">
      <c r="A59" s="42"/>
      <c r="B59" s="43"/>
      <c r="C59" s="43"/>
      <c r="D59" s="42"/>
      <c r="E59" s="43"/>
      <c r="F59" s="43"/>
      <c r="G59" s="51"/>
      <c r="H59" s="51"/>
      <c r="I59" s="42"/>
      <c r="J59" s="50"/>
      <c r="K59" s="50"/>
      <c r="L59" s="50"/>
      <c r="M59" s="50"/>
    </row>
    <row r="60" spans="1:13" s="172" customFormat="1" x14ac:dyDescent="0.35">
      <c r="A60" s="181" t="s">
        <v>770</v>
      </c>
      <c r="B60" s="153" t="s">
        <v>295</v>
      </c>
      <c r="C60" s="153" t="s">
        <v>296</v>
      </c>
      <c r="D60" s="181"/>
      <c r="E60" s="153"/>
      <c r="F60" s="153">
        <v>1</v>
      </c>
      <c r="G60" s="187" t="s">
        <v>45</v>
      </c>
      <c r="H60" s="187" t="s">
        <v>709</v>
      </c>
      <c r="I60" s="194" t="s">
        <v>294</v>
      </c>
      <c r="J60" s="171"/>
      <c r="K60" s="171"/>
      <c r="L60" s="171"/>
    </row>
    <row r="61" spans="1:13" s="172" customFormat="1" x14ac:dyDescent="0.35">
      <c r="A61" s="181" t="s">
        <v>297</v>
      </c>
      <c r="B61" s="153" t="s">
        <v>298</v>
      </c>
      <c r="C61" s="153" t="s">
        <v>299</v>
      </c>
      <c r="D61" s="181"/>
      <c r="E61" s="153"/>
      <c r="F61" s="153">
        <v>1</v>
      </c>
      <c r="G61" s="187" t="s">
        <v>45</v>
      </c>
      <c r="H61" s="187" t="s">
        <v>709</v>
      </c>
      <c r="I61" s="194" t="s">
        <v>300</v>
      </c>
      <c r="J61" s="171"/>
      <c r="K61" s="171"/>
      <c r="L61" s="171"/>
    </row>
    <row r="62" spans="1:13" s="172" customFormat="1" x14ac:dyDescent="0.35">
      <c r="A62" s="181" t="s">
        <v>708</v>
      </c>
      <c r="B62" s="153" t="s">
        <v>302</v>
      </c>
      <c r="C62" s="153" t="s">
        <v>301</v>
      </c>
      <c r="D62" s="181"/>
      <c r="E62" s="153"/>
      <c r="F62" s="153">
        <v>1</v>
      </c>
      <c r="G62" s="187" t="s">
        <v>45</v>
      </c>
      <c r="H62" s="187" t="s">
        <v>709</v>
      </c>
      <c r="I62" s="194">
        <v>203004114859</v>
      </c>
      <c r="J62" s="171"/>
      <c r="K62" s="171"/>
      <c r="L62" s="171"/>
    </row>
    <row r="63" spans="1:13" s="172" customFormat="1" x14ac:dyDescent="0.35">
      <c r="A63" s="181" t="s">
        <v>705</v>
      </c>
      <c r="B63" s="153" t="s">
        <v>303</v>
      </c>
      <c r="C63" s="153" t="s">
        <v>769</v>
      </c>
      <c r="D63" s="181"/>
      <c r="E63" s="153"/>
      <c r="F63" s="153">
        <v>1</v>
      </c>
      <c r="G63" s="187" t="s">
        <v>45</v>
      </c>
      <c r="H63" s="187" t="s">
        <v>710</v>
      </c>
      <c r="I63" s="194" t="s">
        <v>304</v>
      </c>
      <c r="J63" s="171"/>
      <c r="K63" s="171"/>
      <c r="L63" s="171"/>
    </row>
    <row r="64" spans="1:13" s="172" customFormat="1" x14ac:dyDescent="0.35">
      <c r="A64" s="181" t="s">
        <v>706</v>
      </c>
      <c r="B64" s="153" t="s">
        <v>305</v>
      </c>
      <c r="C64" s="153" t="s">
        <v>299</v>
      </c>
      <c r="D64" s="181"/>
      <c r="E64" s="153"/>
      <c r="F64" s="153">
        <v>1</v>
      </c>
      <c r="G64" s="187" t="s">
        <v>45</v>
      </c>
      <c r="H64" s="187" t="s">
        <v>709</v>
      </c>
      <c r="I64" s="194" t="s">
        <v>306</v>
      </c>
      <c r="J64" s="171"/>
      <c r="K64" s="171"/>
      <c r="L64" s="171"/>
    </row>
    <row r="65" spans="1:13" s="172" customFormat="1" x14ac:dyDescent="0.35">
      <c r="A65" s="181" t="s">
        <v>707</v>
      </c>
      <c r="B65" s="153"/>
      <c r="C65" s="153"/>
      <c r="D65" s="181"/>
      <c r="E65" s="153"/>
      <c r="F65" s="153">
        <v>1</v>
      </c>
      <c r="G65" s="152" t="s">
        <v>45</v>
      </c>
      <c r="H65" s="152"/>
      <c r="I65" s="181" t="s">
        <v>362</v>
      </c>
      <c r="J65" s="171"/>
      <c r="K65" s="171"/>
      <c r="L65" s="171"/>
      <c r="M65" s="171"/>
    </row>
    <row r="66" spans="1:13" s="172" customFormat="1" x14ac:dyDescent="0.35">
      <c r="A66" s="181" t="s">
        <v>955</v>
      </c>
      <c r="B66" s="153" t="s">
        <v>956</v>
      </c>
      <c r="C66" s="153" t="s">
        <v>957</v>
      </c>
      <c r="D66" s="181"/>
      <c r="E66" s="153"/>
      <c r="F66" s="153">
        <v>1</v>
      </c>
      <c r="G66" s="152" t="s">
        <v>45</v>
      </c>
      <c r="H66" s="152" t="s">
        <v>958</v>
      </c>
      <c r="I66" s="188"/>
      <c r="J66" s="171"/>
      <c r="K66" s="171"/>
      <c r="L66" s="171"/>
      <c r="M66" s="171"/>
    </row>
    <row r="67" spans="1:13" s="172" customFormat="1" x14ac:dyDescent="0.35">
      <c r="A67" s="178" t="s">
        <v>779</v>
      </c>
      <c r="B67" s="178" t="s">
        <v>170</v>
      </c>
      <c r="C67" s="178" t="s">
        <v>169</v>
      </c>
      <c r="D67" s="179"/>
      <c r="E67" s="178"/>
      <c r="F67" s="152">
        <v>1</v>
      </c>
      <c r="G67" s="152" t="s">
        <v>791</v>
      </c>
      <c r="H67" s="152" t="s">
        <v>422</v>
      </c>
      <c r="I67" s="195">
        <v>202206108751</v>
      </c>
      <c r="J67" s="171"/>
      <c r="K67" s="171"/>
      <c r="L67" s="171"/>
      <c r="M67" s="171"/>
    </row>
    <row r="68" spans="1:13" x14ac:dyDescent="0.35">
      <c r="A68" s="100" t="s">
        <v>824</v>
      </c>
      <c r="B68" s="104"/>
      <c r="C68" s="104"/>
      <c r="D68" s="93"/>
      <c r="E68" s="104"/>
      <c r="F68" s="104"/>
      <c r="G68" s="105"/>
      <c r="H68" s="105"/>
      <c r="I68" s="92"/>
      <c r="J68" s="50"/>
      <c r="K68" s="50"/>
      <c r="L68" s="50"/>
      <c r="M68" s="50"/>
    </row>
    <row r="69" spans="1:13" x14ac:dyDescent="0.35">
      <c r="A69" s="150" t="s">
        <v>825</v>
      </c>
      <c r="B69" s="153"/>
      <c r="C69" s="153"/>
      <c r="D69" s="181"/>
      <c r="E69" s="153"/>
      <c r="F69" s="152">
        <v>1</v>
      </c>
      <c r="G69" s="187" t="s">
        <v>828</v>
      </c>
      <c r="H69" s="187" t="s">
        <v>826</v>
      </c>
      <c r="I69" s="181"/>
      <c r="J69" s="50"/>
      <c r="K69" s="50"/>
      <c r="L69" s="50"/>
      <c r="M69" s="50"/>
    </row>
    <row r="70" spans="1:13" x14ac:dyDescent="0.35">
      <c r="A70" s="150" t="s">
        <v>804</v>
      </c>
      <c r="B70" s="153" t="s">
        <v>179</v>
      </c>
      <c r="C70" s="153" t="s">
        <v>803</v>
      </c>
      <c r="D70" s="181"/>
      <c r="E70" s="153"/>
      <c r="F70" s="152">
        <v>1</v>
      </c>
      <c r="G70" s="187" t="s">
        <v>828</v>
      </c>
      <c r="H70" s="187" t="s">
        <v>826</v>
      </c>
      <c r="I70" s="181"/>
      <c r="J70" s="50"/>
      <c r="K70" s="50"/>
      <c r="L70" s="50"/>
      <c r="M70" s="50"/>
    </row>
    <row r="71" spans="1:13" x14ac:dyDescent="0.35">
      <c r="A71" s="150" t="s">
        <v>809</v>
      </c>
      <c r="B71" s="153" t="s">
        <v>806</v>
      </c>
      <c r="C71" s="153"/>
      <c r="D71" s="181"/>
      <c r="E71" s="153"/>
      <c r="F71" s="152">
        <v>1</v>
      </c>
      <c r="G71" s="187" t="s">
        <v>829</v>
      </c>
      <c r="H71" s="187" t="s">
        <v>826</v>
      </c>
      <c r="I71" s="181"/>
      <c r="J71" s="50"/>
      <c r="K71" s="50"/>
      <c r="L71" s="50"/>
      <c r="M71" s="50"/>
    </row>
    <row r="72" spans="1:13" x14ac:dyDescent="0.35">
      <c r="A72" s="150" t="s">
        <v>810</v>
      </c>
      <c r="B72" s="153" t="s">
        <v>806</v>
      </c>
      <c r="C72" s="153"/>
      <c r="D72" s="181"/>
      <c r="E72" s="153"/>
      <c r="F72" s="152">
        <v>1</v>
      </c>
      <c r="G72" s="187" t="s">
        <v>828</v>
      </c>
      <c r="H72" s="187" t="s">
        <v>826</v>
      </c>
      <c r="I72" s="181"/>
      <c r="J72" s="50"/>
      <c r="K72" s="50"/>
      <c r="L72" s="50"/>
      <c r="M72" s="50"/>
    </row>
    <row r="73" spans="1:13" x14ac:dyDescent="0.35">
      <c r="A73" s="150" t="s">
        <v>811</v>
      </c>
      <c r="B73" s="153" t="s">
        <v>806</v>
      </c>
      <c r="C73" s="153"/>
      <c r="D73" s="181"/>
      <c r="E73" s="153"/>
      <c r="F73" s="152">
        <v>1</v>
      </c>
      <c r="G73" s="187" t="s">
        <v>829</v>
      </c>
      <c r="H73" s="187" t="s">
        <v>826</v>
      </c>
      <c r="I73" s="181"/>
      <c r="J73" s="50"/>
      <c r="K73" s="50"/>
      <c r="L73" s="50"/>
      <c r="M73" s="50"/>
    </row>
    <row r="74" spans="1:13" x14ac:dyDescent="0.35">
      <c r="A74" s="150" t="s">
        <v>812</v>
      </c>
      <c r="B74" s="153" t="s">
        <v>813</v>
      </c>
      <c r="C74" s="153"/>
      <c r="D74" s="181"/>
      <c r="E74" s="153"/>
      <c r="F74" s="152">
        <v>1</v>
      </c>
      <c r="G74" s="187" t="s">
        <v>828</v>
      </c>
      <c r="H74" s="187" t="s">
        <v>826</v>
      </c>
      <c r="I74" s="181"/>
      <c r="J74" s="50"/>
      <c r="K74" s="50"/>
      <c r="L74" s="50"/>
      <c r="M74" s="50"/>
    </row>
    <row r="75" spans="1:13" x14ac:dyDescent="0.35">
      <c r="A75" s="150" t="s">
        <v>805</v>
      </c>
      <c r="B75" s="153" t="s">
        <v>806</v>
      </c>
      <c r="C75" s="153"/>
      <c r="D75" s="181"/>
      <c r="E75" s="153"/>
      <c r="F75" s="152">
        <v>1</v>
      </c>
      <c r="G75" s="187" t="s">
        <v>829</v>
      </c>
      <c r="H75" s="187" t="s">
        <v>826</v>
      </c>
      <c r="I75" s="181"/>
      <c r="J75" s="50"/>
      <c r="K75" s="50"/>
      <c r="L75" s="50"/>
      <c r="M75" s="50"/>
    </row>
    <row r="76" spans="1:13" x14ac:dyDescent="0.35">
      <c r="A76" s="150" t="s">
        <v>177</v>
      </c>
      <c r="B76" s="153" t="s">
        <v>801</v>
      </c>
      <c r="C76" s="153" t="s">
        <v>525</v>
      </c>
      <c r="D76" s="181"/>
      <c r="E76" s="153"/>
      <c r="F76" s="152">
        <v>1</v>
      </c>
      <c r="G76" s="187" t="s">
        <v>828</v>
      </c>
      <c r="H76" s="187" t="s">
        <v>826</v>
      </c>
      <c r="I76" s="181"/>
      <c r="J76" s="50"/>
      <c r="K76" s="50"/>
      <c r="L76" s="50"/>
      <c r="M76" s="50"/>
    </row>
    <row r="77" spans="1:13" x14ac:dyDescent="0.35">
      <c r="A77" s="150" t="s">
        <v>836</v>
      </c>
      <c r="B77" s="153" t="s">
        <v>835</v>
      </c>
      <c r="C77" s="153"/>
      <c r="D77" s="181"/>
      <c r="E77" s="153"/>
      <c r="F77" s="152">
        <v>2</v>
      </c>
      <c r="G77" s="187" t="s">
        <v>828</v>
      </c>
      <c r="H77" s="187" t="s">
        <v>826</v>
      </c>
      <c r="I77" s="181"/>
      <c r="J77" s="50"/>
      <c r="K77" s="50"/>
      <c r="L77" s="50"/>
      <c r="M77" s="50"/>
    </row>
    <row r="78" spans="1:13" x14ac:dyDescent="0.35">
      <c r="A78" s="150" t="s">
        <v>802</v>
      </c>
      <c r="B78" s="153" t="s">
        <v>801</v>
      </c>
      <c r="C78" s="153" t="s">
        <v>525</v>
      </c>
      <c r="D78" s="181"/>
      <c r="E78" s="153"/>
      <c r="F78" s="152">
        <v>1</v>
      </c>
      <c r="G78" s="187" t="s">
        <v>829</v>
      </c>
      <c r="H78" s="187" t="s">
        <v>826</v>
      </c>
      <c r="I78" s="181"/>
      <c r="J78" s="50"/>
      <c r="K78" s="50"/>
      <c r="L78" s="50"/>
      <c r="M78" s="50"/>
    </row>
    <row r="79" spans="1:13" x14ac:dyDescent="0.35">
      <c r="A79" s="150" t="s">
        <v>818</v>
      </c>
      <c r="B79" s="153" t="s">
        <v>820</v>
      </c>
      <c r="C79" s="153" t="s">
        <v>806</v>
      </c>
      <c r="D79" s="181"/>
      <c r="E79" s="153" t="s">
        <v>823</v>
      </c>
      <c r="F79" s="152">
        <v>35</v>
      </c>
      <c r="G79" s="187" t="s">
        <v>829</v>
      </c>
      <c r="H79" s="187" t="s">
        <v>826</v>
      </c>
      <c r="I79" s="181"/>
      <c r="J79" s="50"/>
      <c r="K79" s="50"/>
      <c r="L79" s="50"/>
      <c r="M79" s="50"/>
    </row>
    <row r="80" spans="1:13" x14ac:dyDescent="0.35">
      <c r="A80" s="150" t="s">
        <v>819</v>
      </c>
      <c r="B80" s="153" t="s">
        <v>817</v>
      </c>
      <c r="C80" s="153" t="s">
        <v>806</v>
      </c>
      <c r="D80" s="181"/>
      <c r="E80" s="153"/>
      <c r="F80" s="152">
        <v>120</v>
      </c>
      <c r="G80" s="187" t="s">
        <v>828</v>
      </c>
      <c r="H80" s="187" t="s">
        <v>826</v>
      </c>
      <c r="I80" s="181"/>
      <c r="J80" s="50"/>
      <c r="K80" s="50"/>
      <c r="L80" s="50"/>
      <c r="M80" s="50"/>
    </row>
    <row r="81" spans="1:13" x14ac:dyDescent="0.35">
      <c r="A81" s="150" t="s">
        <v>821</v>
      </c>
      <c r="B81" s="153" t="s">
        <v>822</v>
      </c>
      <c r="C81" s="153" t="s">
        <v>806</v>
      </c>
      <c r="D81" s="181"/>
      <c r="E81" s="153" t="s">
        <v>823</v>
      </c>
      <c r="F81" s="152">
        <v>5</v>
      </c>
      <c r="G81" s="187" t="s">
        <v>829</v>
      </c>
      <c r="H81" s="187" t="s">
        <v>826</v>
      </c>
      <c r="I81" s="181"/>
      <c r="J81" s="50"/>
      <c r="K81" s="50"/>
      <c r="L81" s="50"/>
      <c r="M81" s="50"/>
    </row>
    <row r="82" spans="1:13" x14ac:dyDescent="0.35">
      <c r="A82" s="150" t="s">
        <v>178</v>
      </c>
      <c r="B82" s="153"/>
      <c r="C82" s="153"/>
      <c r="D82" s="181"/>
      <c r="E82" s="153"/>
      <c r="F82" s="152">
        <v>1</v>
      </c>
      <c r="G82" s="187" t="s">
        <v>828</v>
      </c>
      <c r="H82" s="187" t="s">
        <v>826</v>
      </c>
      <c r="I82" s="181"/>
      <c r="J82" s="50"/>
      <c r="K82" s="50"/>
      <c r="L82" s="50"/>
      <c r="M82" s="50"/>
    </row>
    <row r="83" spans="1:13" x14ac:dyDescent="0.35">
      <c r="A83" s="150" t="s">
        <v>808</v>
      </c>
      <c r="B83" s="153"/>
      <c r="C83" s="153"/>
      <c r="D83" s="181"/>
      <c r="E83" s="153"/>
      <c r="F83" s="152">
        <v>5</v>
      </c>
      <c r="G83" s="187" t="s">
        <v>829</v>
      </c>
      <c r="H83" s="187" t="s">
        <v>826</v>
      </c>
      <c r="I83" s="181"/>
      <c r="J83" s="50"/>
      <c r="K83" s="50"/>
      <c r="L83" s="50"/>
      <c r="M83" s="50"/>
    </row>
    <row r="84" spans="1:13" x14ac:dyDescent="0.35">
      <c r="A84" s="150" t="s">
        <v>807</v>
      </c>
      <c r="B84" s="153"/>
      <c r="C84" s="153"/>
      <c r="D84" s="181"/>
      <c r="E84" s="153"/>
      <c r="F84" s="152">
        <v>5</v>
      </c>
      <c r="G84" s="187" t="s">
        <v>828</v>
      </c>
      <c r="H84" s="187" t="s">
        <v>826</v>
      </c>
      <c r="I84" s="181"/>
      <c r="J84" s="50"/>
      <c r="K84" s="50"/>
      <c r="L84" s="50"/>
      <c r="M84" s="50"/>
    </row>
    <row r="85" spans="1:13" x14ac:dyDescent="0.35">
      <c r="A85" s="150" t="s">
        <v>827</v>
      </c>
      <c r="B85" s="153"/>
      <c r="C85" s="153"/>
      <c r="D85" s="181"/>
      <c r="E85" s="153"/>
      <c r="F85" s="152">
        <v>10</v>
      </c>
      <c r="G85" s="187" t="s">
        <v>829</v>
      </c>
      <c r="H85" s="187" t="s">
        <v>826</v>
      </c>
      <c r="I85" s="181"/>
      <c r="J85" s="50"/>
      <c r="K85" s="50"/>
      <c r="L85" s="50"/>
      <c r="M85" s="50"/>
    </row>
    <row r="86" spans="1:13" s="172" customFormat="1" x14ac:dyDescent="0.35">
      <c r="A86" s="150" t="s">
        <v>814</v>
      </c>
      <c r="B86" s="153"/>
      <c r="C86" s="153"/>
      <c r="D86" s="181"/>
      <c r="E86" s="153"/>
      <c r="F86" s="152">
        <v>12</v>
      </c>
      <c r="G86" s="187" t="s">
        <v>828</v>
      </c>
      <c r="H86" s="187" t="s">
        <v>826</v>
      </c>
      <c r="I86" s="181"/>
      <c r="J86" s="171"/>
      <c r="K86" s="171"/>
      <c r="L86" s="171"/>
      <c r="M86" s="171"/>
    </row>
    <row r="87" spans="1:13" x14ac:dyDescent="0.35">
      <c r="A87" s="150" t="s">
        <v>815</v>
      </c>
      <c r="B87" s="153"/>
      <c r="C87" s="153" t="s">
        <v>816</v>
      </c>
      <c r="D87" s="181"/>
      <c r="E87" s="153"/>
      <c r="F87" s="152">
        <v>4</v>
      </c>
      <c r="G87" s="187" t="s">
        <v>829</v>
      </c>
      <c r="H87" s="187" t="s">
        <v>826</v>
      </c>
      <c r="I87" s="181"/>
      <c r="J87" s="50"/>
      <c r="K87" s="50"/>
      <c r="L87" s="50"/>
      <c r="M87" s="50"/>
    </row>
    <row r="88" spans="1:13" x14ac:dyDescent="0.35">
      <c r="A88" s="150" t="s">
        <v>517</v>
      </c>
      <c r="B88" s="153" t="s">
        <v>518</v>
      </c>
      <c r="C88" s="153"/>
      <c r="D88" s="181"/>
      <c r="E88" s="153"/>
      <c r="F88" s="152">
        <v>1</v>
      </c>
      <c r="G88" s="187" t="s">
        <v>828</v>
      </c>
      <c r="H88" s="187" t="s">
        <v>826</v>
      </c>
      <c r="I88" s="181">
        <v>20230320112</v>
      </c>
      <c r="J88" s="50"/>
      <c r="K88" s="50"/>
      <c r="L88" s="50"/>
      <c r="M88" s="50"/>
    </row>
    <row r="89" spans="1:13" x14ac:dyDescent="0.35">
      <c r="A89" s="150" t="s">
        <v>517</v>
      </c>
      <c r="B89" s="153" t="s">
        <v>518</v>
      </c>
      <c r="C89" s="153"/>
      <c r="D89" s="181"/>
      <c r="E89" s="153"/>
      <c r="F89" s="152">
        <v>1</v>
      </c>
      <c r="G89" s="187" t="s">
        <v>829</v>
      </c>
      <c r="H89" s="187" t="s">
        <v>826</v>
      </c>
      <c r="I89" s="181">
        <v>20230320113</v>
      </c>
      <c r="J89" s="50"/>
      <c r="K89" s="50"/>
      <c r="L89" s="50"/>
      <c r="M89" s="50"/>
    </row>
    <row r="90" spans="1:13" x14ac:dyDescent="0.35">
      <c r="A90" s="150" t="s">
        <v>519</v>
      </c>
      <c r="B90" s="153" t="s">
        <v>520</v>
      </c>
      <c r="C90" s="153"/>
      <c r="D90" s="181"/>
      <c r="E90" s="153"/>
      <c r="F90" s="152">
        <v>1</v>
      </c>
      <c r="G90" s="187" t="s">
        <v>828</v>
      </c>
      <c r="H90" s="187" t="s">
        <v>826</v>
      </c>
      <c r="I90" s="181">
        <v>20220930120</v>
      </c>
      <c r="J90" s="50"/>
      <c r="K90" s="50"/>
      <c r="L90" s="50"/>
      <c r="M90" s="50"/>
    </row>
    <row r="91" spans="1:13" x14ac:dyDescent="0.35">
      <c r="A91" s="150" t="s">
        <v>519</v>
      </c>
      <c r="B91" s="151" t="s">
        <v>520</v>
      </c>
      <c r="C91" s="186"/>
      <c r="D91" s="185"/>
      <c r="E91" s="186"/>
      <c r="F91" s="186">
        <v>1</v>
      </c>
      <c r="G91" s="187" t="s">
        <v>829</v>
      </c>
      <c r="H91" s="187" t="s">
        <v>826</v>
      </c>
      <c r="I91" s="185">
        <v>20220930122</v>
      </c>
    </row>
    <row r="92" spans="1:13" x14ac:dyDescent="0.35">
      <c r="A92" s="109" t="s">
        <v>181</v>
      </c>
      <c r="B92" s="106"/>
      <c r="C92" s="106"/>
      <c r="D92" s="107"/>
      <c r="E92" s="106"/>
      <c r="F92" s="106"/>
      <c r="G92" s="108"/>
      <c r="H92" s="108"/>
      <c r="I92" s="107"/>
    </row>
    <row r="93" spans="1:13" x14ac:dyDescent="0.35">
      <c r="A93" s="150" t="s">
        <v>233</v>
      </c>
      <c r="B93" s="151" t="s">
        <v>234</v>
      </c>
      <c r="C93" s="151" t="s">
        <v>767</v>
      </c>
      <c r="D93" s="185"/>
      <c r="E93" s="186"/>
      <c r="F93" s="186">
        <v>1</v>
      </c>
      <c r="G93" s="152" t="s">
        <v>527</v>
      </c>
      <c r="H93" s="152" t="s">
        <v>766</v>
      </c>
      <c r="I93" s="150" t="s">
        <v>231</v>
      </c>
    </row>
    <row r="94" spans="1:13" x14ac:dyDescent="0.35">
      <c r="A94" s="150" t="s">
        <v>236</v>
      </c>
      <c r="B94" s="151" t="s">
        <v>237</v>
      </c>
      <c r="C94" s="151" t="s">
        <v>768</v>
      </c>
      <c r="D94" s="185"/>
      <c r="E94" s="186"/>
      <c r="F94" s="186">
        <v>1</v>
      </c>
      <c r="G94" s="152" t="s">
        <v>527</v>
      </c>
      <c r="H94" s="152" t="s">
        <v>766</v>
      </c>
      <c r="I94" s="150" t="s">
        <v>232</v>
      </c>
    </row>
    <row r="95" spans="1:13" x14ac:dyDescent="0.35">
      <c r="A95" s="150" t="s">
        <v>765</v>
      </c>
      <c r="B95" s="151" t="s">
        <v>764</v>
      </c>
      <c r="C95" s="151" t="s">
        <v>1042</v>
      </c>
      <c r="D95" s="185"/>
      <c r="E95" s="186"/>
      <c r="F95" s="186">
        <v>1</v>
      </c>
      <c r="G95" s="152" t="s">
        <v>527</v>
      </c>
      <c r="H95" s="152" t="s">
        <v>766</v>
      </c>
      <c r="I95" s="185"/>
    </row>
    <row r="96" spans="1:13" x14ac:dyDescent="0.35">
      <c r="A96" s="91"/>
      <c r="B96" s="97"/>
      <c r="C96" s="97"/>
      <c r="D96" s="91"/>
      <c r="E96" s="97"/>
      <c r="F96" s="97"/>
      <c r="G96" s="98"/>
      <c r="H96" s="98"/>
      <c r="I96" s="91"/>
    </row>
    <row r="97" spans="1:10" x14ac:dyDescent="0.35">
      <c r="A97" s="91"/>
      <c r="B97" s="97"/>
      <c r="C97" s="97"/>
      <c r="D97" s="91"/>
      <c r="E97" s="97"/>
      <c r="F97" s="97"/>
      <c r="G97" s="98"/>
      <c r="H97" s="98"/>
      <c r="I97" s="91"/>
    </row>
    <row r="98" spans="1:10" x14ac:dyDescent="0.35">
      <c r="A98" s="91"/>
      <c r="B98" s="97"/>
      <c r="C98" s="97"/>
      <c r="D98" s="91"/>
      <c r="E98" s="97"/>
      <c r="F98" s="97"/>
      <c r="G98" s="98"/>
      <c r="H98" s="98"/>
      <c r="I98" s="91"/>
    </row>
    <row r="99" spans="1:10" x14ac:dyDescent="0.35">
      <c r="A99" s="91"/>
      <c r="B99" s="97"/>
      <c r="C99" s="97"/>
      <c r="D99" s="91"/>
      <c r="E99" s="97"/>
      <c r="F99" s="97"/>
      <c r="G99" s="98"/>
      <c r="H99" s="98"/>
      <c r="I99" s="91"/>
    </row>
    <row r="100" spans="1:10" x14ac:dyDescent="0.35">
      <c r="A100" s="271" t="s">
        <v>740</v>
      </c>
      <c r="B100" s="272"/>
      <c r="C100" s="272"/>
      <c r="D100" s="272"/>
      <c r="E100" s="272"/>
      <c r="F100" s="272"/>
      <c r="G100" s="272"/>
      <c r="H100" s="137"/>
      <c r="I100" s="92"/>
      <c r="J100" s="106"/>
    </row>
    <row r="101" spans="1:10" x14ac:dyDescent="0.35">
      <c r="A101" s="178" t="s">
        <v>742</v>
      </c>
      <c r="B101" s="151" t="s">
        <v>773</v>
      </c>
      <c r="C101" s="151" t="s">
        <v>741</v>
      </c>
      <c r="D101" s="179"/>
      <c r="E101" s="179"/>
      <c r="F101" s="151">
        <v>1</v>
      </c>
      <c r="G101" s="180" t="s">
        <v>45</v>
      </c>
      <c r="H101" s="151" t="s">
        <v>710</v>
      </c>
      <c r="I101" s="181">
        <v>1</v>
      </c>
    </row>
    <row r="102" spans="1:10" x14ac:dyDescent="0.35">
      <c r="A102" s="181" t="s">
        <v>743</v>
      </c>
      <c r="B102" s="153" t="s">
        <v>774</v>
      </c>
      <c r="C102" s="153" t="s">
        <v>741</v>
      </c>
      <c r="D102" s="181"/>
      <c r="E102" s="153"/>
      <c r="F102" s="153">
        <v>1</v>
      </c>
      <c r="G102" s="180" t="s">
        <v>527</v>
      </c>
      <c r="H102" s="151" t="s">
        <v>424</v>
      </c>
      <c r="I102" s="181">
        <v>2</v>
      </c>
    </row>
    <row r="103" spans="1:10" x14ac:dyDescent="0.35">
      <c r="A103" s="181" t="s">
        <v>744</v>
      </c>
      <c r="B103" s="153" t="s">
        <v>775</v>
      </c>
      <c r="C103" s="151" t="s">
        <v>741</v>
      </c>
      <c r="D103" s="181"/>
      <c r="E103" s="153"/>
      <c r="F103" s="153">
        <v>1</v>
      </c>
      <c r="G103" s="180" t="s">
        <v>527</v>
      </c>
      <c r="H103" s="151" t="s">
        <v>424</v>
      </c>
      <c r="I103" s="181">
        <v>3</v>
      </c>
    </row>
    <row r="104" spans="1:10" x14ac:dyDescent="0.35">
      <c r="A104" s="181" t="s">
        <v>745</v>
      </c>
      <c r="B104" s="153" t="s">
        <v>776</v>
      </c>
      <c r="C104" s="153" t="s">
        <v>741</v>
      </c>
      <c r="D104" s="181"/>
      <c r="E104" s="153"/>
      <c r="F104" s="153">
        <v>1</v>
      </c>
      <c r="G104" s="180" t="s">
        <v>527</v>
      </c>
      <c r="H104" s="151" t="s">
        <v>424</v>
      </c>
      <c r="I104" s="181">
        <v>4</v>
      </c>
    </row>
    <row r="105" spans="1:10" x14ac:dyDescent="0.35">
      <c r="A105" s="181" t="s">
        <v>746</v>
      </c>
      <c r="B105" s="153" t="s">
        <v>777</v>
      </c>
      <c r="C105" s="151" t="s">
        <v>741</v>
      </c>
      <c r="D105" s="181"/>
      <c r="E105" s="153"/>
      <c r="F105" s="153">
        <v>1</v>
      </c>
      <c r="G105" s="180" t="s">
        <v>527</v>
      </c>
      <c r="H105" s="151" t="s">
        <v>424</v>
      </c>
      <c r="I105" s="181">
        <v>5</v>
      </c>
    </row>
    <row r="106" spans="1:10" x14ac:dyDescent="0.35">
      <c r="A106" s="181" t="s">
        <v>167</v>
      </c>
      <c r="B106" s="153" t="s">
        <v>168</v>
      </c>
      <c r="C106" s="153" t="s">
        <v>741</v>
      </c>
      <c r="D106" s="181"/>
      <c r="E106" s="153"/>
      <c r="F106" s="153">
        <v>1</v>
      </c>
      <c r="G106" s="152" t="s">
        <v>45</v>
      </c>
      <c r="H106" s="151" t="s">
        <v>709</v>
      </c>
      <c r="I106" s="181">
        <v>653851</v>
      </c>
    </row>
    <row r="107" spans="1:10" ht="15" thickBot="1" x14ac:dyDescent="0.4">
      <c r="A107" s="111"/>
      <c r="B107" s="112"/>
      <c r="C107" s="112"/>
      <c r="D107" s="111"/>
      <c r="E107" s="112"/>
      <c r="F107" s="112"/>
      <c r="G107" s="113"/>
      <c r="H107" s="113"/>
      <c r="I107" s="111"/>
    </row>
    <row r="108" spans="1:10" x14ac:dyDescent="0.35">
      <c r="A108" s="122" t="s">
        <v>318</v>
      </c>
      <c r="B108" s="123"/>
      <c r="C108" s="123"/>
      <c r="D108" s="124"/>
      <c r="E108" s="123"/>
      <c r="F108" s="123"/>
      <c r="G108" s="125"/>
      <c r="H108" s="142"/>
      <c r="I108" s="126"/>
    </row>
    <row r="110" spans="1:10" x14ac:dyDescent="0.35">
      <c r="A110" s="150" t="s">
        <v>363</v>
      </c>
      <c r="B110" s="151" t="s">
        <v>364</v>
      </c>
      <c r="C110" s="151" t="s">
        <v>365</v>
      </c>
      <c r="D110" s="185"/>
      <c r="E110" s="186"/>
      <c r="F110" s="186">
        <v>1</v>
      </c>
      <c r="G110" s="152" t="s">
        <v>780</v>
      </c>
      <c r="H110" s="152"/>
      <c r="I110" s="150" t="s">
        <v>366</v>
      </c>
    </row>
    <row r="111" spans="1:10" x14ac:dyDescent="0.35">
      <c r="A111" s="150" t="s">
        <v>367</v>
      </c>
      <c r="B111" s="186"/>
      <c r="C111" s="186"/>
      <c r="D111" s="185"/>
      <c r="E111" s="186"/>
      <c r="F111" s="151" t="s">
        <v>368</v>
      </c>
      <c r="G111" s="152" t="s">
        <v>780</v>
      </c>
      <c r="H111" s="152"/>
      <c r="I111" s="185"/>
    </row>
    <row r="115" s="29" customFormat="1" x14ac:dyDescent="0.35"/>
    <row r="116" s="29" customFormat="1" x14ac:dyDescent="0.35"/>
    <row r="117" s="29" customFormat="1" x14ac:dyDescent="0.35"/>
    <row r="118" s="29" customFormat="1" x14ac:dyDescent="0.35"/>
    <row r="119" s="29" customFormat="1" x14ac:dyDescent="0.35"/>
    <row r="120" s="29" customFormat="1" x14ac:dyDescent="0.35"/>
  </sheetData>
  <mergeCells count="3">
    <mergeCell ref="A1:F1"/>
    <mergeCell ref="A3:G3"/>
    <mergeCell ref="A100:G100"/>
  </mergeCells>
  <phoneticPr fontId="5" type="noConversion"/>
  <conditionalFormatting sqref="A121:A1048576 A1:A3 A5:A28 A31:A66 A68:A108 A110:A111">
    <cfRule type="duplicateValues" dxfId="16" priority="145"/>
  </conditionalFormatting>
  <conditionalFormatting sqref="B121:B1048576 B1:B3 B5:B28 B31:B66 B68:B108 B110:B111">
    <cfRule type="duplicateValues" dxfId="15" priority="154"/>
  </conditionalFormatting>
  <pageMargins left="0.7" right="0.7" top="0.75" bottom="0.75" header="0.3" footer="0.3"/>
  <pageSetup paperSize="8" scale="4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F1428-AC0A-46E4-AC77-1B0EA79E117A}">
  <sheetPr>
    <tabColor rgb="FFFFFF00"/>
  </sheetPr>
  <dimension ref="A1:J49"/>
  <sheetViews>
    <sheetView zoomScaleNormal="100" workbookViewId="0">
      <selection activeCell="A2" sqref="A2"/>
    </sheetView>
  </sheetViews>
  <sheetFormatPr defaultColWidth="9.08984375" defaultRowHeight="14.5" x14ac:dyDescent="0.35"/>
  <cols>
    <col min="1" max="1" width="48.08984375" style="29" bestFit="1" customWidth="1"/>
    <col min="2" max="2" width="28.36328125" style="29" bestFit="1" customWidth="1"/>
    <col min="3" max="3" width="25.36328125" style="29" bestFit="1" customWidth="1"/>
    <col min="4" max="4" width="20.6328125" style="29" hidden="1" customWidth="1"/>
    <col min="5" max="5" width="17.08984375" style="35" customWidth="1"/>
    <col min="6" max="6" width="10.54296875" style="35" customWidth="1"/>
    <col min="7" max="8" width="20.6328125" style="40" customWidth="1"/>
    <col min="9" max="16384" width="9.08984375" style="29"/>
  </cols>
  <sheetData>
    <row r="1" spans="1:9" x14ac:dyDescent="0.35">
      <c r="A1" s="273" t="s">
        <v>1091</v>
      </c>
      <c r="B1" s="273"/>
      <c r="C1" s="273"/>
      <c r="D1" s="273"/>
      <c r="E1" s="273"/>
      <c r="F1" s="273"/>
      <c r="G1" s="52"/>
      <c r="H1" s="52"/>
      <c r="I1" s="50"/>
    </row>
    <row r="2" spans="1:9" s="33" customFormat="1" ht="29" x14ac:dyDescent="0.35">
      <c r="A2" s="41" t="s">
        <v>2</v>
      </c>
      <c r="B2" s="41" t="s">
        <v>110</v>
      </c>
      <c r="C2" s="41" t="s">
        <v>111</v>
      </c>
      <c r="D2" s="41" t="s">
        <v>112</v>
      </c>
      <c r="E2" s="41" t="s">
        <v>108</v>
      </c>
      <c r="F2" s="41" t="s">
        <v>3</v>
      </c>
      <c r="G2" s="41" t="s">
        <v>109</v>
      </c>
      <c r="H2" s="41" t="s">
        <v>127</v>
      </c>
      <c r="I2" s="53"/>
    </row>
    <row r="3" spans="1:9" x14ac:dyDescent="0.35">
      <c r="A3" s="281" t="s">
        <v>116</v>
      </c>
      <c r="B3" s="282"/>
      <c r="C3" s="282"/>
      <c r="D3" s="282"/>
      <c r="E3" s="282"/>
      <c r="F3" s="282"/>
      <c r="G3" s="282"/>
      <c r="H3" s="49"/>
      <c r="I3" s="50"/>
    </row>
    <row r="4" spans="1:9" x14ac:dyDescent="0.35">
      <c r="A4" s="150" t="s">
        <v>749</v>
      </c>
      <c r="B4" s="151">
        <v>903725</v>
      </c>
      <c r="C4" s="151" t="s">
        <v>204</v>
      </c>
      <c r="D4" s="181"/>
      <c r="E4" s="153"/>
      <c r="F4" s="153" t="s">
        <v>205</v>
      </c>
      <c r="G4" s="152" t="s">
        <v>748</v>
      </c>
      <c r="H4" s="152" t="s">
        <v>747</v>
      </c>
      <c r="I4" s="50"/>
    </row>
    <row r="5" spans="1:9" x14ac:dyDescent="0.35">
      <c r="A5" s="150" t="s">
        <v>1076</v>
      </c>
      <c r="B5" s="151"/>
      <c r="C5" s="151"/>
      <c r="D5" s="181"/>
      <c r="E5" s="153">
        <v>3</v>
      </c>
      <c r="F5" s="153"/>
      <c r="G5" s="152"/>
      <c r="H5" s="38"/>
      <c r="I5" s="50"/>
    </row>
    <row r="6" spans="1:9" x14ac:dyDescent="0.35">
      <c r="A6" s="42"/>
      <c r="B6" s="36"/>
      <c r="C6" s="36"/>
      <c r="D6" s="42"/>
      <c r="E6" s="43"/>
      <c r="F6" s="43"/>
      <c r="G6" s="38"/>
      <c r="H6" s="38"/>
      <c r="I6" s="50"/>
    </row>
    <row r="7" spans="1:9" x14ac:dyDescent="0.35">
      <c r="A7" s="30"/>
      <c r="B7" s="36"/>
      <c r="C7" s="36"/>
      <c r="D7" s="42"/>
      <c r="E7" s="43"/>
      <c r="F7" s="43"/>
      <c r="G7" s="38"/>
      <c r="H7" s="38"/>
      <c r="I7" s="50"/>
    </row>
    <row r="8" spans="1:9" x14ac:dyDescent="0.35">
      <c r="A8" s="74"/>
      <c r="B8" s="36"/>
      <c r="C8" s="36"/>
      <c r="D8" s="42"/>
      <c r="E8" s="43"/>
      <c r="F8" s="43"/>
      <c r="G8" s="38"/>
      <c r="H8" s="38"/>
      <c r="I8" s="50"/>
    </row>
    <row r="9" spans="1:9" x14ac:dyDescent="0.35">
      <c r="A9" s="74"/>
      <c r="B9" s="36"/>
      <c r="C9" s="36"/>
      <c r="D9" s="42"/>
      <c r="E9" s="43"/>
      <c r="F9" s="43"/>
      <c r="G9" s="38"/>
      <c r="H9" s="38"/>
      <c r="I9" s="50"/>
    </row>
    <row r="10" spans="1:9" x14ac:dyDescent="0.35">
      <c r="A10" s="74"/>
      <c r="B10" s="36"/>
      <c r="C10" s="36"/>
      <c r="D10" s="42"/>
      <c r="E10" s="43"/>
      <c r="F10" s="43"/>
      <c r="G10" s="38"/>
      <c r="H10" s="38"/>
      <c r="I10" s="50"/>
    </row>
    <row r="11" spans="1:9" x14ac:dyDescent="0.35">
      <c r="A11" s="74"/>
      <c r="B11" s="36"/>
      <c r="C11" s="36"/>
      <c r="D11" s="42"/>
      <c r="E11" s="43"/>
      <c r="F11" s="43"/>
      <c r="G11" s="38"/>
      <c r="H11" s="38"/>
      <c r="I11" s="50"/>
    </row>
    <row r="12" spans="1:9" x14ac:dyDescent="0.35">
      <c r="A12" s="74"/>
      <c r="B12" s="36"/>
      <c r="C12" s="36"/>
      <c r="D12" s="42"/>
      <c r="E12" s="43"/>
      <c r="F12" s="43"/>
      <c r="G12" s="38"/>
      <c r="H12" s="38"/>
      <c r="I12" s="50"/>
    </row>
    <row r="13" spans="1:9" x14ac:dyDescent="0.35">
      <c r="A13" s="44"/>
      <c r="B13" s="36"/>
      <c r="C13" s="36"/>
      <c r="D13" s="42"/>
      <c r="E13" s="43"/>
      <c r="F13" s="43"/>
      <c r="G13" s="38"/>
      <c r="H13" s="38"/>
      <c r="I13" s="50"/>
    </row>
    <row r="14" spans="1:9" x14ac:dyDescent="0.35">
      <c r="A14" s="44"/>
      <c r="B14" s="36"/>
      <c r="C14" s="36"/>
      <c r="D14" s="42"/>
      <c r="E14" s="43"/>
      <c r="F14" s="43"/>
      <c r="G14" s="38"/>
      <c r="H14" s="38"/>
      <c r="I14" s="50"/>
    </row>
    <row r="15" spans="1:9" x14ac:dyDescent="0.35">
      <c r="A15" s="44"/>
      <c r="B15" s="36"/>
      <c r="C15" s="36"/>
      <c r="D15" s="42"/>
      <c r="E15" s="43"/>
      <c r="F15" s="43"/>
      <c r="G15" s="38"/>
      <c r="H15" s="38"/>
      <c r="I15" s="50"/>
    </row>
    <row r="16" spans="1:9" x14ac:dyDescent="0.35">
      <c r="A16" s="44"/>
      <c r="B16" s="36"/>
      <c r="C16" s="36"/>
      <c r="D16" s="42"/>
      <c r="E16" s="43"/>
      <c r="F16" s="43"/>
      <c r="G16" s="38"/>
      <c r="H16" s="38"/>
      <c r="I16" s="50"/>
    </row>
    <row r="17" spans="1:9" x14ac:dyDescent="0.35">
      <c r="A17" s="74"/>
      <c r="B17" s="36"/>
      <c r="C17" s="36"/>
      <c r="D17" s="42"/>
      <c r="E17" s="43"/>
      <c r="F17" s="43"/>
      <c r="G17" s="38"/>
      <c r="H17" s="38"/>
      <c r="I17" s="50"/>
    </row>
    <row r="18" spans="1:9" x14ac:dyDescent="0.35">
      <c r="A18" s="44"/>
      <c r="B18" s="36"/>
      <c r="C18" s="36"/>
      <c r="D18" s="42"/>
      <c r="E18" s="43"/>
      <c r="F18" s="43"/>
      <c r="G18" s="38"/>
      <c r="H18" s="38"/>
      <c r="I18" s="50"/>
    </row>
    <row r="19" spans="1:9" x14ac:dyDescent="0.35">
      <c r="A19" s="44"/>
      <c r="B19" s="36"/>
      <c r="C19" s="36"/>
      <c r="D19" s="42"/>
      <c r="E19" s="43"/>
      <c r="F19" s="43"/>
      <c r="G19" s="38"/>
      <c r="H19" s="38"/>
      <c r="I19" s="50"/>
    </row>
    <row r="20" spans="1:9" x14ac:dyDescent="0.35">
      <c r="A20" s="75"/>
      <c r="B20" s="36"/>
      <c r="C20" s="36"/>
      <c r="D20" s="42"/>
      <c r="E20" s="43"/>
      <c r="F20" s="43"/>
      <c r="G20" s="38"/>
      <c r="H20" s="38"/>
      <c r="I20" s="50"/>
    </row>
    <row r="21" spans="1:9" x14ac:dyDescent="0.35">
      <c r="A21" s="75"/>
      <c r="B21" s="36"/>
      <c r="C21" s="36"/>
      <c r="D21" s="42"/>
      <c r="E21" s="43"/>
      <c r="F21" s="43"/>
      <c r="G21" s="38"/>
      <c r="H21" s="38"/>
      <c r="I21" s="50"/>
    </row>
    <row r="22" spans="1:9" x14ac:dyDescent="0.35">
      <c r="A22" s="75"/>
      <c r="B22" s="36"/>
      <c r="C22" s="36"/>
      <c r="D22" s="42"/>
      <c r="E22" s="43"/>
      <c r="F22" s="43"/>
      <c r="G22" s="38"/>
      <c r="H22" s="38"/>
      <c r="I22" s="50"/>
    </row>
    <row r="23" spans="1:9" x14ac:dyDescent="0.35">
      <c r="A23" s="76"/>
      <c r="B23" s="36"/>
      <c r="C23" s="36"/>
      <c r="D23" s="42"/>
      <c r="E23" s="43"/>
      <c r="F23" s="43"/>
      <c r="G23" s="38"/>
      <c r="H23" s="38"/>
      <c r="I23" s="50"/>
    </row>
    <row r="24" spans="1:9" x14ac:dyDescent="0.35">
      <c r="A24" s="76"/>
      <c r="B24" s="36"/>
      <c r="C24" s="36"/>
      <c r="D24" s="42"/>
      <c r="E24" s="43"/>
      <c r="F24" s="43"/>
      <c r="G24" s="38"/>
      <c r="H24" s="38"/>
      <c r="I24" s="50"/>
    </row>
    <row r="25" spans="1:9" x14ac:dyDescent="0.35">
      <c r="A25" s="30"/>
      <c r="B25" s="36"/>
      <c r="C25" s="36"/>
      <c r="D25" s="42"/>
      <c r="E25" s="43"/>
      <c r="F25" s="43"/>
      <c r="G25" s="38"/>
      <c r="H25" s="38"/>
      <c r="I25" s="50"/>
    </row>
    <row r="26" spans="1:9" x14ac:dyDescent="0.35">
      <c r="A26" s="30"/>
      <c r="B26" s="36"/>
      <c r="C26" s="36"/>
      <c r="D26" s="42"/>
      <c r="E26" s="43"/>
      <c r="F26" s="43"/>
      <c r="G26" s="38"/>
      <c r="H26" s="38"/>
      <c r="I26" s="50"/>
    </row>
    <row r="27" spans="1:9" x14ac:dyDescent="0.35">
      <c r="A27" s="30"/>
      <c r="B27" s="36"/>
      <c r="C27" s="36"/>
      <c r="D27" s="42"/>
      <c r="E27" s="43"/>
      <c r="F27" s="43"/>
      <c r="G27" s="38"/>
      <c r="H27" s="38"/>
      <c r="I27" s="50"/>
    </row>
    <row r="28" spans="1:9" x14ac:dyDescent="0.35">
      <c r="A28" s="30"/>
      <c r="B28" s="36"/>
      <c r="C28" s="36"/>
      <c r="D28" s="42"/>
      <c r="E28" s="43"/>
      <c r="F28" s="43"/>
      <c r="G28" s="38"/>
      <c r="H28" s="38"/>
      <c r="I28" s="50"/>
    </row>
    <row r="29" spans="1:9" x14ac:dyDescent="0.35">
      <c r="A29" s="30"/>
      <c r="B29" s="36"/>
      <c r="C29" s="36"/>
      <c r="D29" s="42"/>
      <c r="E29" s="43"/>
      <c r="F29" s="43"/>
      <c r="G29" s="38"/>
      <c r="H29" s="38"/>
      <c r="I29" s="50"/>
    </row>
    <row r="30" spans="1:9" x14ac:dyDescent="0.35">
      <c r="A30" s="30"/>
      <c r="B30" s="36"/>
      <c r="C30" s="36"/>
      <c r="D30" s="42"/>
      <c r="E30" s="43"/>
      <c r="F30" s="43"/>
      <c r="G30" s="38"/>
      <c r="H30" s="38"/>
      <c r="I30" s="50"/>
    </row>
    <row r="31" spans="1:9" x14ac:dyDescent="0.35">
      <c r="A31" s="30"/>
      <c r="B31" s="36"/>
      <c r="C31" s="36"/>
      <c r="D31" s="42"/>
      <c r="E31" s="43"/>
      <c r="F31" s="43"/>
      <c r="G31" s="38"/>
      <c r="H31" s="38"/>
      <c r="I31" s="77">
        <v>45047</v>
      </c>
    </row>
    <row r="32" spans="1:9" x14ac:dyDescent="0.35">
      <c r="A32" s="30"/>
      <c r="B32" s="36"/>
      <c r="C32" s="36"/>
      <c r="D32" s="42"/>
      <c r="E32" s="43"/>
      <c r="F32" s="43"/>
      <c r="G32" s="38"/>
      <c r="H32" s="38"/>
      <c r="I32" s="77">
        <v>45108</v>
      </c>
    </row>
    <row r="33" spans="1:10" x14ac:dyDescent="0.35">
      <c r="A33" s="44"/>
      <c r="B33" s="36"/>
      <c r="C33" s="36"/>
      <c r="D33" s="42"/>
      <c r="E33" s="43"/>
      <c r="F33" s="43"/>
      <c r="G33" s="38"/>
      <c r="H33" s="38"/>
      <c r="I33" s="78">
        <v>45323</v>
      </c>
      <c r="J33" s="50"/>
    </row>
    <row r="34" spans="1:10" x14ac:dyDescent="0.35">
      <c r="A34" s="79"/>
      <c r="B34" s="62"/>
      <c r="C34" s="62"/>
      <c r="D34" s="80"/>
      <c r="E34" s="64"/>
      <c r="F34" s="64"/>
      <c r="G34" s="63"/>
      <c r="H34" s="38"/>
      <c r="I34" s="78"/>
      <c r="J34" s="50"/>
    </row>
    <row r="35" spans="1:10" x14ac:dyDescent="0.35">
      <c r="A35" s="79"/>
      <c r="B35" s="62"/>
      <c r="C35" s="62"/>
      <c r="D35" s="80"/>
      <c r="E35" s="64"/>
      <c r="F35" s="64"/>
      <c r="G35" s="63"/>
      <c r="H35" s="38"/>
      <c r="I35" s="78"/>
      <c r="J35" s="50"/>
    </row>
    <row r="36" spans="1:10" x14ac:dyDescent="0.35">
      <c r="A36" s="79"/>
      <c r="B36" s="62"/>
      <c r="C36" s="62"/>
      <c r="D36" s="80"/>
      <c r="E36" s="64"/>
      <c r="F36" s="64"/>
      <c r="G36" s="63"/>
      <c r="H36" s="38"/>
      <c r="I36" s="78"/>
      <c r="J36" s="50"/>
    </row>
    <row r="37" spans="1:10" x14ac:dyDescent="0.35">
      <c r="A37" s="79"/>
      <c r="B37" s="62"/>
      <c r="C37" s="62"/>
      <c r="D37" s="80"/>
      <c r="E37" s="64"/>
      <c r="F37" s="64"/>
      <c r="G37" s="63"/>
      <c r="H37" s="38"/>
      <c r="I37" s="78"/>
      <c r="J37" s="50"/>
    </row>
    <row r="38" spans="1:10" x14ac:dyDescent="0.35">
      <c r="A38" s="61"/>
      <c r="B38" s="64"/>
      <c r="C38" s="64"/>
      <c r="D38" s="80"/>
      <c r="E38" s="64"/>
      <c r="F38" s="64"/>
      <c r="G38" s="63"/>
      <c r="H38" s="38"/>
      <c r="I38" s="50"/>
      <c r="J38" s="50"/>
    </row>
    <row r="39" spans="1:10" x14ac:dyDescent="0.35">
      <c r="A39" s="30"/>
      <c r="B39" s="43"/>
      <c r="C39" s="43"/>
      <c r="D39" s="42"/>
      <c r="E39" s="43"/>
      <c r="F39" s="43"/>
      <c r="G39" s="38"/>
      <c r="H39" s="38"/>
      <c r="I39" s="50"/>
      <c r="J39" s="50"/>
    </row>
    <row r="40" spans="1:10" x14ac:dyDescent="0.35">
      <c r="A40" s="30"/>
      <c r="B40" s="43"/>
      <c r="C40" s="43"/>
      <c r="D40" s="42"/>
      <c r="E40" s="43"/>
      <c r="F40" s="43"/>
      <c r="G40" s="38"/>
      <c r="H40" s="38"/>
      <c r="I40" s="50"/>
      <c r="J40" s="50"/>
    </row>
    <row r="41" spans="1:10" x14ac:dyDescent="0.35">
      <c r="A41" s="30"/>
      <c r="B41" s="43"/>
      <c r="C41" s="43"/>
      <c r="D41" s="42"/>
      <c r="E41" s="43"/>
      <c r="F41" s="43"/>
      <c r="G41" s="38"/>
      <c r="H41" s="38"/>
      <c r="I41" s="50"/>
      <c r="J41" s="50"/>
    </row>
    <row r="42" spans="1:10" x14ac:dyDescent="0.35">
      <c r="A42" s="30"/>
      <c r="B42" s="42"/>
      <c r="C42" s="42"/>
      <c r="D42" s="42"/>
      <c r="E42" s="43"/>
      <c r="F42" s="43"/>
      <c r="G42" s="38"/>
      <c r="H42" s="38"/>
      <c r="I42" s="50"/>
      <c r="J42" s="50"/>
    </row>
    <row r="43" spans="1:10" x14ac:dyDescent="0.35">
      <c r="A43" s="30"/>
      <c r="B43" s="42"/>
      <c r="C43" s="42"/>
      <c r="D43" s="42"/>
      <c r="E43" s="43"/>
      <c r="F43" s="43"/>
      <c r="G43" s="38"/>
      <c r="H43" s="38"/>
      <c r="I43" s="50"/>
      <c r="J43" s="50"/>
    </row>
    <row r="44" spans="1:10" x14ac:dyDescent="0.35">
      <c r="A44" s="30"/>
      <c r="B44" s="42"/>
      <c r="C44" s="42"/>
      <c r="D44" s="42"/>
      <c r="E44" s="43"/>
      <c r="F44" s="43"/>
      <c r="G44" s="38"/>
      <c r="H44" s="38"/>
      <c r="I44" s="50"/>
      <c r="J44" s="50"/>
    </row>
    <row r="45" spans="1:10" x14ac:dyDescent="0.35">
      <c r="A45" s="30"/>
      <c r="B45" s="42"/>
      <c r="C45" s="42"/>
      <c r="D45" s="42"/>
      <c r="E45" s="43"/>
      <c r="F45" s="43"/>
      <c r="G45" s="38"/>
      <c r="H45" s="38"/>
      <c r="I45" s="50"/>
      <c r="J45" s="50"/>
    </row>
    <row r="46" spans="1:10" x14ac:dyDescent="0.35">
      <c r="A46" s="30"/>
      <c r="B46" s="42"/>
      <c r="C46" s="42"/>
      <c r="D46" s="42"/>
      <c r="E46" s="43"/>
      <c r="F46" s="43"/>
      <c r="G46" s="38"/>
      <c r="H46" s="38"/>
      <c r="I46" t="s">
        <v>128</v>
      </c>
      <c r="J46" s="50"/>
    </row>
    <row r="47" spans="1:10" x14ac:dyDescent="0.35">
      <c r="A47" s="30"/>
      <c r="B47" s="42"/>
      <c r="C47" s="42"/>
      <c r="D47" s="42"/>
      <c r="E47" s="43"/>
      <c r="F47" s="43"/>
      <c r="G47" s="38"/>
      <c r="H47" s="38"/>
      <c r="I47" s="50"/>
      <c r="J47" s="50"/>
    </row>
    <row r="48" spans="1:10" x14ac:dyDescent="0.35">
      <c r="A48" s="30"/>
      <c r="B48" s="42"/>
      <c r="C48" s="42"/>
      <c r="D48" s="42"/>
      <c r="E48" s="43"/>
      <c r="F48" s="43"/>
      <c r="G48" s="38"/>
      <c r="H48" s="38"/>
      <c r="I48" s="50"/>
      <c r="J48" s="50"/>
    </row>
    <row r="49" spans="1:9" x14ac:dyDescent="0.35">
      <c r="A49" s="30"/>
      <c r="B49" s="42"/>
      <c r="C49" s="42"/>
      <c r="D49" s="42"/>
      <c r="E49" s="43"/>
      <c r="F49" s="43"/>
      <c r="G49" s="38"/>
      <c r="H49" s="38"/>
      <c r="I49" s="50"/>
    </row>
  </sheetData>
  <mergeCells count="2">
    <mergeCell ref="A1:F1"/>
    <mergeCell ref="A3:G3"/>
  </mergeCells>
  <conditionalFormatting sqref="H4:H55">
    <cfRule type="containsText" dxfId="14" priority="3" operator="containsText" text="N">
      <formula>NOT(ISERROR(SEARCH("N",H4)))</formula>
    </cfRule>
    <cfRule type="containsText" dxfId="13" priority="4" operator="containsText" text="Y">
      <formula>NOT(ISERROR(SEARCH("Y",H4)))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A616A-9714-4B77-9920-4AEF606A9107}">
  <sheetPr>
    <tabColor rgb="FFFFFF00"/>
    <pageSetUpPr fitToPage="1"/>
  </sheetPr>
  <dimension ref="A1:L374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9.08984375" defaultRowHeight="14.5" x14ac:dyDescent="0.35"/>
  <cols>
    <col min="1" max="1" width="48.08984375" style="29" bestFit="1" customWidth="1"/>
    <col min="2" max="2" width="28.36328125" style="35" bestFit="1" customWidth="1"/>
    <col min="3" max="3" width="25.36328125" style="35" bestFit="1" customWidth="1"/>
    <col min="4" max="4" width="20.6328125" style="29" hidden="1" customWidth="1"/>
    <col min="5" max="5" width="17.08984375" style="35" customWidth="1"/>
    <col min="6" max="6" width="10.54296875" style="35" customWidth="1"/>
    <col min="7" max="7" width="18.54296875" style="40" bestFit="1" customWidth="1"/>
    <col min="8" max="8" width="19.08984375" style="29" customWidth="1"/>
    <col min="9" max="11" width="9.08984375" style="29"/>
    <col min="12" max="12" width="10.36328125" style="29" bestFit="1" customWidth="1"/>
    <col min="13" max="16384" width="9.08984375" style="29"/>
  </cols>
  <sheetData>
    <row r="1" spans="1:12" x14ac:dyDescent="0.35">
      <c r="A1" s="273" t="s">
        <v>1092</v>
      </c>
      <c r="B1" s="273"/>
      <c r="C1" s="273"/>
      <c r="D1" s="273"/>
      <c r="E1" s="273"/>
      <c r="F1" s="273"/>
      <c r="G1" s="52"/>
      <c r="H1" s="50"/>
      <c r="I1" s="50"/>
      <c r="J1" s="50"/>
      <c r="K1" s="50"/>
      <c r="L1" s="50"/>
    </row>
    <row r="2" spans="1:12" s="33" customFormat="1" ht="29" x14ac:dyDescent="0.35">
      <c r="A2" s="41" t="s">
        <v>2</v>
      </c>
      <c r="B2" s="41" t="s">
        <v>110</v>
      </c>
      <c r="C2" s="41" t="s">
        <v>111</v>
      </c>
      <c r="D2" s="41" t="s">
        <v>112</v>
      </c>
      <c r="E2" s="41" t="s">
        <v>108</v>
      </c>
      <c r="F2" s="41" t="s">
        <v>3</v>
      </c>
      <c r="G2" s="41" t="s">
        <v>447</v>
      </c>
      <c r="H2" s="41" t="s">
        <v>448</v>
      </c>
      <c r="I2" s="53"/>
      <c r="J2" s="53"/>
      <c r="K2" s="53"/>
      <c r="L2" s="53"/>
    </row>
    <row r="3" spans="1:12" x14ac:dyDescent="0.35">
      <c r="A3" s="281" t="s">
        <v>182</v>
      </c>
      <c r="B3" s="282"/>
      <c r="C3" s="282"/>
      <c r="D3" s="282"/>
      <c r="E3" s="282"/>
      <c r="F3" s="282"/>
      <c r="G3" s="284"/>
      <c r="H3" s="50"/>
      <c r="I3" s="50"/>
      <c r="J3" s="50"/>
      <c r="K3" s="50"/>
      <c r="L3" s="50"/>
    </row>
    <row r="4" spans="1:12" x14ac:dyDescent="0.35">
      <c r="A4" s="150" t="s">
        <v>183</v>
      </c>
      <c r="B4" s="151">
        <v>32504</v>
      </c>
      <c r="C4" s="151" t="s">
        <v>184</v>
      </c>
      <c r="D4" s="150"/>
      <c r="E4" s="152"/>
      <c r="F4" s="153">
        <v>4</v>
      </c>
      <c r="G4" s="151" t="s">
        <v>929</v>
      </c>
      <c r="H4" s="154" t="s">
        <v>443</v>
      </c>
      <c r="I4" s="50"/>
      <c r="J4" s="50"/>
      <c r="K4" s="50"/>
      <c r="L4" s="50"/>
    </row>
    <row r="5" spans="1:12" x14ac:dyDescent="0.35">
      <c r="A5" s="150" t="s">
        <v>185</v>
      </c>
      <c r="B5" s="151">
        <v>31552</v>
      </c>
      <c r="C5" s="151" t="s">
        <v>184</v>
      </c>
      <c r="D5" s="150"/>
      <c r="E5" s="152"/>
      <c r="F5" s="153">
        <v>1</v>
      </c>
      <c r="G5" s="151" t="s">
        <v>929</v>
      </c>
      <c r="H5" s="154" t="s">
        <v>443</v>
      </c>
      <c r="I5" s="50"/>
      <c r="J5" s="50"/>
      <c r="K5" s="50"/>
      <c r="L5" s="50"/>
    </row>
    <row r="6" spans="1:12" x14ac:dyDescent="0.35">
      <c r="A6" s="150" t="s">
        <v>186</v>
      </c>
      <c r="B6" s="151">
        <v>31566</v>
      </c>
      <c r="C6" s="151" t="s">
        <v>184</v>
      </c>
      <c r="D6" s="150"/>
      <c r="E6" s="152"/>
      <c r="F6" s="153">
        <v>1</v>
      </c>
      <c r="G6" s="151" t="s">
        <v>929</v>
      </c>
      <c r="H6" s="154" t="s">
        <v>443</v>
      </c>
      <c r="I6" s="50"/>
      <c r="J6" s="50"/>
      <c r="K6" s="50"/>
      <c r="L6" s="50"/>
    </row>
    <row r="7" spans="1:12" x14ac:dyDescent="0.35">
      <c r="A7" s="150" t="s">
        <v>187</v>
      </c>
      <c r="B7" s="151"/>
      <c r="C7" s="151" t="s">
        <v>188</v>
      </c>
      <c r="D7" s="150"/>
      <c r="E7" s="152"/>
      <c r="F7" s="153">
        <v>1</v>
      </c>
      <c r="G7" s="151" t="s">
        <v>929</v>
      </c>
      <c r="H7" s="154" t="s">
        <v>443</v>
      </c>
      <c r="I7" s="50"/>
      <c r="J7" s="50"/>
      <c r="K7" s="50"/>
      <c r="L7" s="50"/>
    </row>
    <row r="8" spans="1:12" x14ac:dyDescent="0.35">
      <c r="A8" s="150" t="s">
        <v>189</v>
      </c>
      <c r="B8" s="151"/>
      <c r="C8" s="151"/>
      <c r="D8" s="150"/>
      <c r="E8" s="152"/>
      <c r="F8" s="153">
        <v>1</v>
      </c>
      <c r="G8" s="151" t="s">
        <v>929</v>
      </c>
      <c r="H8" s="154" t="s">
        <v>443</v>
      </c>
      <c r="I8" s="50"/>
      <c r="J8" s="50"/>
      <c r="K8" s="50"/>
      <c r="L8" s="50"/>
    </row>
    <row r="9" spans="1:12" x14ac:dyDescent="0.35">
      <c r="A9" s="150" t="s">
        <v>190</v>
      </c>
      <c r="B9" s="151"/>
      <c r="C9" s="151"/>
      <c r="D9" s="150"/>
      <c r="E9" s="152"/>
      <c r="F9" s="153">
        <v>1</v>
      </c>
      <c r="G9" s="151" t="s">
        <v>929</v>
      </c>
      <c r="H9" s="154" t="s">
        <v>443</v>
      </c>
      <c r="I9" s="50"/>
      <c r="J9" s="50"/>
      <c r="K9" s="50"/>
      <c r="L9" s="50"/>
    </row>
    <row r="10" spans="1:12" x14ac:dyDescent="0.35">
      <c r="A10" s="150" t="s">
        <v>191</v>
      </c>
      <c r="B10" s="151"/>
      <c r="C10" s="151"/>
      <c r="D10" s="150"/>
      <c r="E10" s="152"/>
      <c r="F10" s="151">
        <v>1</v>
      </c>
      <c r="G10" s="151" t="s">
        <v>929</v>
      </c>
      <c r="H10" s="154" t="s">
        <v>443</v>
      </c>
      <c r="I10" s="50"/>
      <c r="J10" s="50"/>
      <c r="K10" s="50"/>
      <c r="L10" s="50"/>
    </row>
    <row r="11" spans="1:12" x14ac:dyDescent="0.35">
      <c r="A11" s="150" t="s">
        <v>193</v>
      </c>
      <c r="B11" s="151"/>
      <c r="C11" s="151" t="s">
        <v>192</v>
      </c>
      <c r="D11" s="150"/>
      <c r="E11" s="152"/>
      <c r="F11" s="153">
        <v>1</v>
      </c>
      <c r="G11" s="151" t="s">
        <v>929</v>
      </c>
      <c r="H11" s="154" t="s">
        <v>443</v>
      </c>
      <c r="I11" s="50"/>
      <c r="J11" s="50"/>
      <c r="K11" s="50"/>
      <c r="L11" s="50"/>
    </row>
    <row r="12" spans="1:12" x14ac:dyDescent="0.35">
      <c r="A12" s="150" t="s">
        <v>194</v>
      </c>
      <c r="B12" s="151"/>
      <c r="C12" s="151"/>
      <c r="D12" s="150"/>
      <c r="E12" s="152"/>
      <c r="F12" s="153">
        <v>1</v>
      </c>
      <c r="G12" s="151" t="s">
        <v>929</v>
      </c>
      <c r="H12" s="154" t="s">
        <v>443</v>
      </c>
      <c r="I12" s="50"/>
      <c r="J12" s="50"/>
      <c r="K12" s="50"/>
      <c r="L12" s="50"/>
    </row>
    <row r="13" spans="1:12" x14ac:dyDescent="0.35">
      <c r="A13" s="150" t="s">
        <v>195</v>
      </c>
      <c r="B13" s="151"/>
      <c r="C13" s="151"/>
      <c r="D13" s="150"/>
      <c r="E13" s="152"/>
      <c r="F13" s="153">
        <v>1</v>
      </c>
      <c r="G13" s="151" t="s">
        <v>929</v>
      </c>
      <c r="H13" s="154" t="s">
        <v>443</v>
      </c>
      <c r="I13" s="50"/>
      <c r="J13" s="50"/>
      <c r="K13" s="50"/>
      <c r="L13" s="50"/>
    </row>
    <row r="14" spans="1:12" x14ac:dyDescent="0.35">
      <c r="A14" s="150" t="s">
        <v>196</v>
      </c>
      <c r="B14" s="151" t="s">
        <v>197</v>
      </c>
      <c r="C14" s="151" t="s">
        <v>198</v>
      </c>
      <c r="D14" s="150"/>
      <c r="E14" s="152"/>
      <c r="F14" s="153">
        <v>2</v>
      </c>
      <c r="G14" s="151" t="s">
        <v>929</v>
      </c>
      <c r="H14" s="154" t="s">
        <v>443</v>
      </c>
      <c r="I14" s="50"/>
      <c r="J14" s="50"/>
      <c r="K14" s="50"/>
      <c r="L14" s="50"/>
    </row>
    <row r="15" spans="1:12" x14ac:dyDescent="0.35">
      <c r="A15" s="150" t="s">
        <v>201</v>
      </c>
      <c r="B15" s="152" t="s">
        <v>199</v>
      </c>
      <c r="C15" s="151" t="s">
        <v>200</v>
      </c>
      <c r="D15" s="150"/>
      <c r="E15" s="152"/>
      <c r="F15" s="153">
        <v>3</v>
      </c>
      <c r="G15" s="151" t="s">
        <v>929</v>
      </c>
      <c r="H15" s="154" t="s">
        <v>443</v>
      </c>
      <c r="I15" s="50"/>
      <c r="J15" s="50"/>
      <c r="K15" s="50"/>
      <c r="L15" s="50"/>
    </row>
    <row r="16" spans="1:12" x14ac:dyDescent="0.35">
      <c r="A16" s="150" t="s">
        <v>202</v>
      </c>
      <c r="B16" s="151"/>
      <c r="C16" s="151"/>
      <c r="D16" s="150"/>
      <c r="E16" s="152"/>
      <c r="F16" s="153">
        <v>1</v>
      </c>
      <c r="G16" s="151" t="s">
        <v>929</v>
      </c>
      <c r="H16" s="154" t="s">
        <v>443</v>
      </c>
      <c r="I16" s="50"/>
      <c r="J16" s="50"/>
      <c r="K16" s="50"/>
      <c r="L16" s="50"/>
    </row>
    <row r="17" spans="1:12" x14ac:dyDescent="0.35">
      <c r="A17" s="150" t="s">
        <v>203</v>
      </c>
      <c r="B17" s="151"/>
      <c r="C17" s="151"/>
      <c r="D17" s="150"/>
      <c r="E17" s="152"/>
      <c r="F17" s="153">
        <v>1</v>
      </c>
      <c r="G17" s="151" t="s">
        <v>929</v>
      </c>
      <c r="H17" s="154" t="s">
        <v>443</v>
      </c>
      <c r="I17" s="50"/>
      <c r="J17" s="50"/>
      <c r="K17" s="50"/>
      <c r="L17" s="50"/>
    </row>
    <row r="18" spans="1:12" x14ac:dyDescent="0.35">
      <c r="A18" s="30"/>
      <c r="B18" s="36"/>
      <c r="C18" s="36"/>
      <c r="D18" s="30"/>
      <c r="E18" s="38"/>
      <c r="F18" s="43"/>
      <c r="G18" s="63"/>
      <c r="H18" s="54"/>
      <c r="I18" s="50"/>
      <c r="J18" s="50"/>
      <c r="K18" s="50"/>
      <c r="L18" s="50"/>
    </row>
    <row r="19" spans="1:12" x14ac:dyDescent="0.35">
      <c r="A19" s="150" t="s">
        <v>206</v>
      </c>
      <c r="B19" s="151"/>
      <c r="C19" s="151" t="s">
        <v>207</v>
      </c>
      <c r="D19" s="150"/>
      <c r="E19" s="152"/>
      <c r="F19" s="153">
        <v>1</v>
      </c>
      <c r="G19" s="151" t="s">
        <v>929</v>
      </c>
      <c r="H19" s="245" t="s">
        <v>1060</v>
      </c>
      <c r="I19" s="50"/>
      <c r="J19" s="50"/>
      <c r="K19" s="50"/>
      <c r="L19" s="50"/>
    </row>
    <row r="20" spans="1:12" x14ac:dyDescent="0.35">
      <c r="A20" s="150" t="s">
        <v>340</v>
      </c>
      <c r="B20" s="151"/>
      <c r="C20" s="151"/>
      <c r="D20" s="150"/>
      <c r="E20" s="152"/>
      <c r="F20" s="153" t="s">
        <v>341</v>
      </c>
      <c r="G20" s="152" t="s">
        <v>45</v>
      </c>
      <c r="H20" s="245" t="s">
        <v>975</v>
      </c>
      <c r="I20" s="50"/>
      <c r="J20" s="50"/>
      <c r="K20" s="50"/>
      <c r="L20" s="50"/>
    </row>
    <row r="21" spans="1:12" x14ac:dyDescent="0.35">
      <c r="A21" s="150" t="s">
        <v>342</v>
      </c>
      <c r="B21" s="151"/>
      <c r="C21" s="151"/>
      <c r="D21" s="150"/>
      <c r="E21" s="152"/>
      <c r="F21" s="153">
        <v>2</v>
      </c>
      <c r="G21" s="152" t="s">
        <v>527</v>
      </c>
      <c r="H21" s="245" t="s">
        <v>1061</v>
      </c>
      <c r="I21" s="50"/>
      <c r="J21" s="50"/>
      <c r="K21" s="50"/>
      <c r="L21" s="50"/>
    </row>
    <row r="22" spans="1:12" x14ac:dyDescent="0.35">
      <c r="A22" s="150" t="s">
        <v>343</v>
      </c>
      <c r="B22" s="151"/>
      <c r="C22" s="151"/>
      <c r="D22" s="150"/>
      <c r="E22" s="152"/>
      <c r="F22" s="153">
        <v>8</v>
      </c>
      <c r="G22" s="152" t="s">
        <v>527</v>
      </c>
      <c r="H22" s="245" t="s">
        <v>1062</v>
      </c>
      <c r="I22" s="50"/>
      <c r="J22" s="50"/>
      <c r="K22" s="50"/>
      <c r="L22" s="50"/>
    </row>
    <row r="23" spans="1:12" x14ac:dyDescent="0.35">
      <c r="A23" s="150" t="s">
        <v>344</v>
      </c>
      <c r="B23" s="151"/>
      <c r="C23" s="151"/>
      <c r="D23" s="150"/>
      <c r="E23" s="152"/>
      <c r="F23" s="153">
        <v>16</v>
      </c>
      <c r="G23" s="152" t="s">
        <v>527</v>
      </c>
      <c r="H23" s="245" t="s">
        <v>1061</v>
      </c>
      <c r="I23" s="50"/>
      <c r="J23" s="50"/>
      <c r="K23" s="50"/>
      <c r="L23" s="50"/>
    </row>
    <row r="24" spans="1:12" x14ac:dyDescent="0.35">
      <c r="A24" s="150" t="s">
        <v>345</v>
      </c>
      <c r="B24" s="151"/>
      <c r="C24" s="151"/>
      <c r="D24" s="150"/>
      <c r="E24" s="152"/>
      <c r="F24" s="153">
        <v>16</v>
      </c>
      <c r="G24" s="152" t="s">
        <v>527</v>
      </c>
      <c r="H24" s="245" t="s">
        <v>1061</v>
      </c>
      <c r="I24" s="50"/>
      <c r="J24" s="50"/>
      <c r="K24" s="50"/>
      <c r="L24" s="50"/>
    </row>
    <row r="25" spans="1:12" x14ac:dyDescent="0.35">
      <c r="A25" s="30"/>
      <c r="B25" s="36"/>
      <c r="C25" s="36"/>
      <c r="D25" s="30"/>
      <c r="E25" s="38"/>
      <c r="F25" s="43"/>
      <c r="G25" s="38"/>
      <c r="H25" s="54"/>
      <c r="I25" s="50"/>
      <c r="J25" s="50"/>
      <c r="K25" s="50"/>
      <c r="L25" s="50"/>
    </row>
    <row r="26" spans="1:12" x14ac:dyDescent="0.35">
      <c r="A26" s="150" t="s">
        <v>346</v>
      </c>
      <c r="B26" s="151"/>
      <c r="C26" s="151"/>
      <c r="D26" s="150"/>
      <c r="E26" s="152"/>
      <c r="F26" s="153">
        <v>100</v>
      </c>
      <c r="G26" s="152" t="s">
        <v>527</v>
      </c>
      <c r="H26" s="246" t="s">
        <v>446</v>
      </c>
      <c r="I26" s="50"/>
      <c r="J26" s="50"/>
      <c r="K26" s="50"/>
      <c r="L26" s="50"/>
    </row>
    <row r="27" spans="1:12" x14ac:dyDescent="0.35">
      <c r="A27" s="150" t="s">
        <v>359</v>
      </c>
      <c r="B27" s="151"/>
      <c r="C27" s="151"/>
      <c r="D27" s="150"/>
      <c r="E27" s="152"/>
      <c r="F27" s="153">
        <v>10</v>
      </c>
      <c r="G27" s="152" t="s">
        <v>527</v>
      </c>
      <c r="H27" s="247" t="s">
        <v>445</v>
      </c>
      <c r="I27" s="50"/>
      <c r="J27" s="50"/>
      <c r="K27" s="50"/>
      <c r="L27" s="50"/>
    </row>
    <row r="28" spans="1:12" x14ac:dyDescent="0.35">
      <c r="A28" s="150" t="s">
        <v>360</v>
      </c>
      <c r="B28" s="151"/>
      <c r="C28" s="151"/>
      <c r="D28" s="150"/>
      <c r="E28" s="152"/>
      <c r="F28" s="153">
        <v>2</v>
      </c>
      <c r="G28" s="152" t="s">
        <v>45</v>
      </c>
      <c r="H28" s="246" t="s">
        <v>975</v>
      </c>
      <c r="I28" s="50"/>
      <c r="J28" s="50"/>
      <c r="K28" s="50"/>
      <c r="L28" s="50"/>
    </row>
    <row r="29" spans="1:12" x14ac:dyDescent="0.35">
      <c r="A29" s="30"/>
      <c r="B29" s="36"/>
      <c r="C29" s="36"/>
      <c r="D29" s="30"/>
      <c r="E29" s="38"/>
      <c r="F29" s="43"/>
      <c r="G29" s="38"/>
      <c r="H29" s="54"/>
      <c r="I29" s="50"/>
      <c r="J29" s="50"/>
      <c r="K29" s="50"/>
      <c r="L29" s="50"/>
    </row>
    <row r="30" spans="1:12" x14ac:dyDescent="0.35">
      <c r="A30" s="285" t="s">
        <v>339</v>
      </c>
      <c r="B30" s="286"/>
      <c r="C30" s="286"/>
      <c r="D30" s="286"/>
      <c r="E30" s="286"/>
      <c r="F30" s="286"/>
      <c r="G30" s="286"/>
      <c r="H30" s="92"/>
      <c r="I30" s="50"/>
      <c r="J30" s="50"/>
      <c r="K30" s="50"/>
      <c r="L30" s="50"/>
    </row>
    <row r="31" spans="1:12" x14ac:dyDescent="0.35">
      <c r="A31" s="150" t="s">
        <v>325</v>
      </c>
      <c r="B31" s="151"/>
      <c r="C31" s="151"/>
      <c r="D31" s="150"/>
      <c r="E31" s="152"/>
      <c r="F31" s="152">
        <v>30</v>
      </c>
      <c r="G31" s="152" t="s">
        <v>857</v>
      </c>
      <c r="H31" s="159" t="s">
        <v>1063</v>
      </c>
      <c r="I31" s="50"/>
      <c r="J31" s="50"/>
      <c r="K31" s="50"/>
      <c r="L31" s="50"/>
    </row>
    <row r="32" spans="1:12" x14ac:dyDescent="0.35">
      <c r="A32" s="150" t="s">
        <v>326</v>
      </c>
      <c r="B32" s="151"/>
      <c r="C32" s="151"/>
      <c r="D32" s="150"/>
      <c r="E32" s="152"/>
      <c r="F32" s="152">
        <v>45</v>
      </c>
      <c r="G32" s="152" t="s">
        <v>857</v>
      </c>
      <c r="H32" s="159" t="s">
        <v>1063</v>
      </c>
      <c r="I32" s="50"/>
      <c r="J32" s="50"/>
      <c r="K32" s="50"/>
      <c r="L32" s="50"/>
    </row>
    <row r="33" spans="1:12" x14ac:dyDescent="0.35">
      <c r="A33" s="150" t="s">
        <v>327</v>
      </c>
      <c r="B33" s="151"/>
      <c r="C33" s="151"/>
      <c r="D33" s="150"/>
      <c r="E33" s="152"/>
      <c r="F33" s="152">
        <v>30</v>
      </c>
      <c r="G33" s="152" t="s">
        <v>857</v>
      </c>
      <c r="H33" s="159" t="s">
        <v>1063</v>
      </c>
      <c r="I33" s="50"/>
      <c r="J33" s="50"/>
      <c r="K33" s="50"/>
      <c r="L33" s="50"/>
    </row>
    <row r="34" spans="1:12" x14ac:dyDescent="0.35">
      <c r="A34" s="150" t="s">
        <v>328</v>
      </c>
      <c r="B34" s="151"/>
      <c r="C34" s="151"/>
      <c r="D34" s="150"/>
      <c r="E34" s="152"/>
      <c r="F34" s="152">
        <v>45</v>
      </c>
      <c r="G34" s="152" t="s">
        <v>857</v>
      </c>
      <c r="H34" s="159" t="s">
        <v>1063</v>
      </c>
      <c r="I34" s="50"/>
      <c r="J34" s="50"/>
      <c r="K34" s="50"/>
      <c r="L34" s="50"/>
    </row>
    <row r="35" spans="1:12" x14ac:dyDescent="0.35">
      <c r="A35" s="150" t="s">
        <v>329</v>
      </c>
      <c r="B35" s="151"/>
      <c r="C35" s="151"/>
      <c r="D35" s="150"/>
      <c r="E35" s="152"/>
      <c r="F35" s="152">
        <v>8</v>
      </c>
      <c r="G35" s="152" t="s">
        <v>857</v>
      </c>
      <c r="H35" s="159" t="s">
        <v>1063</v>
      </c>
      <c r="I35" s="50"/>
      <c r="J35" s="50"/>
      <c r="K35" s="50"/>
      <c r="L35" s="50"/>
    </row>
    <row r="36" spans="1:12" x14ac:dyDescent="0.35">
      <c r="A36" s="150" t="s">
        <v>330</v>
      </c>
      <c r="B36" s="151"/>
      <c r="C36" s="151"/>
      <c r="D36" s="150"/>
      <c r="E36" s="152"/>
      <c r="F36" s="152">
        <v>8</v>
      </c>
      <c r="G36" s="152" t="s">
        <v>857</v>
      </c>
      <c r="H36" s="159" t="s">
        <v>1063</v>
      </c>
      <c r="I36" s="50"/>
      <c r="J36" s="50"/>
      <c r="K36" s="50"/>
      <c r="L36" s="50"/>
    </row>
    <row r="37" spans="1:12" x14ac:dyDescent="0.35">
      <c r="A37" s="150" t="s">
        <v>331</v>
      </c>
      <c r="B37" s="151"/>
      <c r="C37" s="151"/>
      <c r="D37" s="150"/>
      <c r="E37" s="152"/>
      <c r="F37" s="152">
        <v>8</v>
      </c>
      <c r="G37" s="152" t="s">
        <v>857</v>
      </c>
      <c r="H37" s="159" t="s">
        <v>1063</v>
      </c>
      <c r="I37" s="50"/>
      <c r="J37" s="50"/>
      <c r="K37" s="50"/>
      <c r="L37" s="50"/>
    </row>
    <row r="38" spans="1:12" x14ac:dyDescent="0.35">
      <c r="A38" s="150" t="s">
        <v>332</v>
      </c>
      <c r="B38" s="151"/>
      <c r="C38" s="151"/>
      <c r="D38" s="150"/>
      <c r="E38" s="152"/>
      <c r="F38" s="152">
        <v>10</v>
      </c>
      <c r="G38" s="152" t="s">
        <v>857</v>
      </c>
      <c r="H38" s="159" t="s">
        <v>1063</v>
      </c>
      <c r="I38" s="50"/>
      <c r="J38" s="50"/>
      <c r="K38" s="50"/>
      <c r="L38" s="50"/>
    </row>
    <row r="39" spans="1:12" x14ac:dyDescent="0.35">
      <c r="A39" s="150" t="s">
        <v>333</v>
      </c>
      <c r="B39" s="151"/>
      <c r="C39" s="151"/>
      <c r="D39" s="150"/>
      <c r="E39" s="152"/>
      <c r="F39" s="152">
        <v>10</v>
      </c>
      <c r="G39" s="152" t="s">
        <v>857</v>
      </c>
      <c r="H39" s="159" t="s">
        <v>1063</v>
      </c>
      <c r="I39" s="50"/>
      <c r="J39" s="50"/>
      <c r="K39" s="50"/>
      <c r="L39" s="50"/>
    </row>
    <row r="40" spans="1:12" x14ac:dyDescent="0.35">
      <c r="A40" s="150" t="s">
        <v>333</v>
      </c>
      <c r="B40" s="151"/>
      <c r="C40" s="151"/>
      <c r="D40" s="150"/>
      <c r="E40" s="152"/>
      <c r="F40" s="152">
        <v>3</v>
      </c>
      <c r="G40" s="152" t="s">
        <v>857</v>
      </c>
      <c r="H40" s="159" t="s">
        <v>1063</v>
      </c>
      <c r="I40" s="50"/>
      <c r="J40" s="50"/>
      <c r="K40" s="50"/>
      <c r="L40" s="50"/>
    </row>
    <row r="41" spans="1:12" x14ac:dyDescent="0.35">
      <c r="A41" s="150" t="s">
        <v>334</v>
      </c>
      <c r="B41" s="151"/>
      <c r="C41" s="151"/>
      <c r="D41" s="150"/>
      <c r="E41" s="152"/>
      <c r="F41" s="152">
        <v>15</v>
      </c>
      <c r="G41" s="152" t="s">
        <v>857</v>
      </c>
      <c r="H41" s="159" t="s">
        <v>1063</v>
      </c>
      <c r="I41" s="50"/>
      <c r="J41" s="50"/>
      <c r="K41" s="50"/>
      <c r="L41" s="50"/>
    </row>
    <row r="42" spans="1:12" x14ac:dyDescent="0.35">
      <c r="A42" s="150" t="s">
        <v>335</v>
      </c>
      <c r="B42" s="151"/>
      <c r="C42" s="151"/>
      <c r="D42" s="150"/>
      <c r="E42" s="152"/>
      <c r="F42" s="152">
        <v>30</v>
      </c>
      <c r="G42" s="152" t="s">
        <v>857</v>
      </c>
      <c r="H42" s="159" t="s">
        <v>1063</v>
      </c>
      <c r="I42" s="50"/>
      <c r="J42" s="50"/>
      <c r="K42" s="50"/>
      <c r="L42" s="50"/>
    </row>
    <row r="43" spans="1:12" x14ac:dyDescent="0.35">
      <c r="A43" s="150" t="s">
        <v>336</v>
      </c>
      <c r="B43" s="151"/>
      <c r="C43" s="151"/>
      <c r="D43" s="150"/>
      <c r="E43" s="152"/>
      <c r="F43" s="152">
        <v>6</v>
      </c>
      <c r="G43" s="152" t="s">
        <v>857</v>
      </c>
      <c r="H43" s="159" t="s">
        <v>1063</v>
      </c>
      <c r="I43" s="50"/>
      <c r="J43" s="50"/>
      <c r="K43" s="50"/>
      <c r="L43" s="50"/>
    </row>
    <row r="44" spans="1:12" x14ac:dyDescent="0.35">
      <c r="A44" s="150" t="s">
        <v>337</v>
      </c>
      <c r="B44" s="151"/>
      <c r="C44" s="151"/>
      <c r="D44" s="150"/>
      <c r="E44" s="152"/>
      <c r="F44" s="152">
        <v>6</v>
      </c>
      <c r="G44" s="152" t="s">
        <v>857</v>
      </c>
      <c r="H44" s="159" t="s">
        <v>1063</v>
      </c>
      <c r="I44" s="50"/>
      <c r="J44" s="50"/>
      <c r="K44" s="50"/>
      <c r="L44" s="50"/>
    </row>
    <row r="45" spans="1:12" x14ac:dyDescent="0.35">
      <c r="A45" s="150" t="s">
        <v>338</v>
      </c>
      <c r="B45" s="151"/>
      <c r="C45" s="151"/>
      <c r="D45" s="150"/>
      <c r="E45" s="152"/>
      <c r="F45" s="152">
        <v>4</v>
      </c>
      <c r="G45" s="152" t="s">
        <v>857</v>
      </c>
      <c r="H45" s="159" t="s">
        <v>1063</v>
      </c>
      <c r="I45" s="50"/>
      <c r="J45" s="50"/>
      <c r="K45" s="50"/>
      <c r="L45" s="50"/>
    </row>
    <row r="46" spans="1:12" x14ac:dyDescent="0.35">
      <c r="A46" s="196" t="s">
        <v>516</v>
      </c>
      <c r="B46" s="151"/>
      <c r="C46" s="151"/>
      <c r="D46" s="150"/>
      <c r="E46" s="152"/>
      <c r="F46" s="153"/>
      <c r="G46" s="153"/>
      <c r="H46" s="181"/>
      <c r="I46" s="50"/>
      <c r="J46" s="50"/>
      <c r="K46" s="50"/>
      <c r="L46" s="50"/>
    </row>
    <row r="47" spans="1:12" x14ac:dyDescent="0.35">
      <c r="A47" s="233" t="s">
        <v>458</v>
      </c>
      <c r="B47" s="234" t="s">
        <v>451</v>
      </c>
      <c r="C47" s="234" t="s">
        <v>515</v>
      </c>
      <c r="D47" s="233"/>
      <c r="E47" s="202"/>
      <c r="F47" s="229">
        <v>5</v>
      </c>
      <c r="G47" s="248"/>
      <c r="H47" s="151" t="s">
        <v>1059</v>
      </c>
      <c r="I47" s="50"/>
      <c r="J47" s="50"/>
      <c r="K47" s="50"/>
      <c r="L47" s="50"/>
    </row>
    <row r="48" spans="1:12" x14ac:dyDescent="0.35">
      <c r="A48" s="150" t="s">
        <v>457</v>
      </c>
      <c r="B48" s="151" t="s">
        <v>452</v>
      </c>
      <c r="C48" s="151" t="s">
        <v>515</v>
      </c>
      <c r="D48" s="150"/>
      <c r="E48" s="152"/>
      <c r="F48" s="153">
        <v>2</v>
      </c>
      <c r="G48" s="249"/>
      <c r="H48" s="151" t="s">
        <v>1059</v>
      </c>
      <c r="I48" s="50"/>
      <c r="J48" s="50"/>
      <c r="K48" s="50"/>
      <c r="L48" s="50"/>
    </row>
    <row r="49" spans="1:12" x14ac:dyDescent="0.35">
      <c r="A49" s="150" t="s">
        <v>462</v>
      </c>
      <c r="B49" s="151" t="s">
        <v>453</v>
      </c>
      <c r="C49" s="151" t="s">
        <v>515</v>
      </c>
      <c r="D49" s="150"/>
      <c r="E49" s="152"/>
      <c r="F49" s="153">
        <v>20</v>
      </c>
      <c r="G49" s="249"/>
      <c r="H49" s="151" t="s">
        <v>1059</v>
      </c>
      <c r="I49" s="50"/>
      <c r="J49" s="50"/>
      <c r="K49" s="50"/>
      <c r="L49" s="50"/>
    </row>
    <row r="50" spans="1:12" x14ac:dyDescent="0.35">
      <c r="A50" s="150" t="s">
        <v>461</v>
      </c>
      <c r="B50" s="151" t="s">
        <v>454</v>
      </c>
      <c r="C50" s="151" t="s">
        <v>515</v>
      </c>
      <c r="D50" s="150"/>
      <c r="E50" s="152"/>
      <c r="F50" s="153">
        <v>20</v>
      </c>
      <c r="G50" s="249"/>
      <c r="H50" s="151" t="s">
        <v>1059</v>
      </c>
      <c r="I50" s="50"/>
      <c r="J50" s="50"/>
      <c r="K50" s="50"/>
      <c r="L50" s="50"/>
    </row>
    <row r="51" spans="1:12" x14ac:dyDescent="0.35">
      <c r="A51" s="150" t="s">
        <v>460</v>
      </c>
      <c r="B51" s="151" t="s">
        <v>455</v>
      </c>
      <c r="C51" s="151" t="s">
        <v>515</v>
      </c>
      <c r="D51" s="150"/>
      <c r="E51" s="152"/>
      <c r="F51" s="153">
        <v>30</v>
      </c>
      <c r="G51" s="249"/>
      <c r="H51" s="151" t="s">
        <v>1059</v>
      </c>
      <c r="I51" s="50"/>
      <c r="J51" s="50"/>
      <c r="K51" s="50"/>
      <c r="L51" s="50"/>
    </row>
    <row r="52" spans="1:12" x14ac:dyDescent="0.35">
      <c r="A52" s="150" t="s">
        <v>459</v>
      </c>
      <c r="B52" s="151" t="s">
        <v>456</v>
      </c>
      <c r="C52" s="151" t="s">
        <v>515</v>
      </c>
      <c r="D52" s="150"/>
      <c r="E52" s="152"/>
      <c r="F52" s="153">
        <v>30</v>
      </c>
      <c r="G52" s="249"/>
      <c r="H52" s="151" t="s">
        <v>1059</v>
      </c>
      <c r="I52" s="50"/>
      <c r="J52" s="50"/>
      <c r="K52" s="50"/>
      <c r="L52" s="50"/>
    </row>
    <row r="53" spans="1:12" x14ac:dyDescent="0.35">
      <c r="A53" s="150" t="s">
        <v>463</v>
      </c>
      <c r="B53" s="151" t="s">
        <v>474</v>
      </c>
      <c r="C53" s="151" t="s">
        <v>515</v>
      </c>
      <c r="D53" s="150"/>
      <c r="E53" s="152"/>
      <c r="F53" s="153">
        <v>40</v>
      </c>
      <c r="G53" s="249"/>
      <c r="H53" s="151" t="s">
        <v>1059</v>
      </c>
      <c r="I53" s="50"/>
      <c r="J53" s="50"/>
      <c r="K53" s="50"/>
      <c r="L53" s="50"/>
    </row>
    <row r="54" spans="1:12" x14ac:dyDescent="0.35">
      <c r="A54" s="150" t="s">
        <v>464</v>
      </c>
      <c r="B54" s="151" t="s">
        <v>475</v>
      </c>
      <c r="C54" s="151" t="s">
        <v>515</v>
      </c>
      <c r="D54" s="150"/>
      <c r="E54" s="152"/>
      <c r="F54" s="153">
        <v>3</v>
      </c>
      <c r="G54" s="249"/>
      <c r="H54" s="151" t="s">
        <v>1059</v>
      </c>
      <c r="I54" s="50"/>
      <c r="J54" s="50"/>
      <c r="K54" s="50"/>
      <c r="L54" s="50"/>
    </row>
    <row r="55" spans="1:12" x14ac:dyDescent="0.35">
      <c r="A55" s="150" t="s">
        <v>465</v>
      </c>
      <c r="B55" s="151" t="s">
        <v>476</v>
      </c>
      <c r="C55" s="151" t="s">
        <v>515</v>
      </c>
      <c r="D55" s="150"/>
      <c r="E55" s="152"/>
      <c r="F55" s="153">
        <v>150</v>
      </c>
      <c r="G55" s="249"/>
      <c r="H55" s="151" t="s">
        <v>1059</v>
      </c>
      <c r="I55" s="50"/>
      <c r="J55" s="50"/>
      <c r="K55" s="50"/>
      <c r="L55" s="50"/>
    </row>
    <row r="56" spans="1:12" x14ac:dyDescent="0.35">
      <c r="A56" s="150" t="s">
        <v>466</v>
      </c>
      <c r="B56" s="151" t="s">
        <v>477</v>
      </c>
      <c r="C56" s="151" t="s">
        <v>515</v>
      </c>
      <c r="D56" s="150"/>
      <c r="E56" s="152"/>
      <c r="F56" s="153">
        <v>100</v>
      </c>
      <c r="G56" s="249"/>
      <c r="H56" s="151" t="s">
        <v>1059</v>
      </c>
      <c r="I56" s="50"/>
      <c r="J56" s="50"/>
      <c r="K56" s="50"/>
      <c r="L56" s="50"/>
    </row>
    <row r="57" spans="1:12" x14ac:dyDescent="0.35">
      <c r="A57" s="150" t="s">
        <v>467</v>
      </c>
      <c r="B57" s="151" t="s">
        <v>478</v>
      </c>
      <c r="C57" s="151" t="s">
        <v>515</v>
      </c>
      <c r="D57" s="150"/>
      <c r="E57" s="152"/>
      <c r="F57" s="153" t="s">
        <v>430</v>
      </c>
      <c r="G57" s="249"/>
      <c r="H57" s="151" t="s">
        <v>1059</v>
      </c>
      <c r="I57" s="50"/>
      <c r="J57" s="50"/>
      <c r="K57" s="50"/>
      <c r="L57" s="50"/>
    </row>
    <row r="58" spans="1:12" x14ac:dyDescent="0.35">
      <c r="A58" s="150" t="s">
        <v>468</v>
      </c>
      <c r="B58" s="151" t="s">
        <v>479</v>
      </c>
      <c r="C58" s="151" t="s">
        <v>515</v>
      </c>
      <c r="D58" s="150"/>
      <c r="E58" s="152"/>
      <c r="F58" s="153">
        <v>15</v>
      </c>
      <c r="G58" s="249"/>
      <c r="H58" s="151" t="s">
        <v>1059</v>
      </c>
      <c r="I58" s="50"/>
      <c r="J58" s="50"/>
      <c r="K58" s="50"/>
      <c r="L58" s="50"/>
    </row>
    <row r="59" spans="1:12" x14ac:dyDescent="0.35">
      <c r="A59" s="150" t="s">
        <v>469</v>
      </c>
      <c r="B59" s="151" t="s">
        <v>480</v>
      </c>
      <c r="C59" s="151" t="s">
        <v>515</v>
      </c>
      <c r="D59" s="150"/>
      <c r="E59" s="152"/>
      <c r="F59" s="153">
        <v>60</v>
      </c>
      <c r="G59" s="249"/>
      <c r="H59" s="151" t="s">
        <v>1059</v>
      </c>
      <c r="I59" s="50"/>
      <c r="J59" s="50"/>
      <c r="K59" s="50"/>
      <c r="L59" s="50"/>
    </row>
    <row r="60" spans="1:12" x14ac:dyDescent="0.35">
      <c r="A60" s="150" t="s">
        <v>470</v>
      </c>
      <c r="B60" s="151" t="s">
        <v>481</v>
      </c>
      <c r="C60" s="151" t="s">
        <v>515</v>
      </c>
      <c r="D60" s="150"/>
      <c r="E60" s="152"/>
      <c r="F60" s="153">
        <v>60</v>
      </c>
      <c r="G60" s="249"/>
      <c r="H60" s="151" t="s">
        <v>1059</v>
      </c>
      <c r="I60" s="50"/>
      <c r="J60" s="50"/>
      <c r="K60" s="50"/>
      <c r="L60" s="50"/>
    </row>
    <row r="61" spans="1:12" x14ac:dyDescent="0.35">
      <c r="A61" s="150" t="s">
        <v>471</v>
      </c>
      <c r="B61" s="151" t="s">
        <v>482</v>
      </c>
      <c r="C61" s="151" t="s">
        <v>515</v>
      </c>
      <c r="D61" s="150"/>
      <c r="E61" s="152"/>
      <c r="F61" s="153" t="s">
        <v>430</v>
      </c>
      <c r="G61" s="249"/>
      <c r="H61" s="151" t="s">
        <v>1059</v>
      </c>
      <c r="I61" s="50"/>
      <c r="J61" s="50"/>
      <c r="K61" s="50"/>
      <c r="L61" s="50"/>
    </row>
    <row r="62" spans="1:12" x14ac:dyDescent="0.35">
      <c r="A62" s="150" t="s">
        <v>472</v>
      </c>
      <c r="B62" s="151" t="s">
        <v>483</v>
      </c>
      <c r="C62" s="151" t="s">
        <v>515</v>
      </c>
      <c r="D62" s="150"/>
      <c r="E62" s="152"/>
      <c r="F62" s="153">
        <v>40</v>
      </c>
      <c r="G62" s="249"/>
      <c r="H62" s="151" t="s">
        <v>1059</v>
      </c>
      <c r="I62" s="50"/>
      <c r="J62" s="50"/>
      <c r="K62" s="50"/>
      <c r="L62" s="50"/>
    </row>
    <row r="63" spans="1:12" x14ac:dyDescent="0.35">
      <c r="A63" s="150" t="s">
        <v>473</v>
      </c>
      <c r="B63" s="151" t="s">
        <v>484</v>
      </c>
      <c r="C63" s="151" t="s">
        <v>515</v>
      </c>
      <c r="D63" s="150"/>
      <c r="E63" s="152"/>
      <c r="F63" s="153">
        <v>4</v>
      </c>
      <c r="G63" s="249"/>
      <c r="H63" s="151" t="s">
        <v>1059</v>
      </c>
      <c r="I63" s="50"/>
      <c r="J63" s="50"/>
      <c r="K63" s="50"/>
      <c r="L63" s="50"/>
    </row>
    <row r="64" spans="1:12" x14ac:dyDescent="0.35">
      <c r="A64" s="150" t="s">
        <v>485</v>
      </c>
      <c r="B64" s="151" t="s">
        <v>497</v>
      </c>
      <c r="C64" s="151" t="s">
        <v>515</v>
      </c>
      <c r="D64" s="150"/>
      <c r="E64" s="152"/>
      <c r="F64" s="153">
        <v>4</v>
      </c>
      <c r="G64" s="249"/>
      <c r="H64" s="151" t="s">
        <v>1059</v>
      </c>
      <c r="I64" s="50"/>
      <c r="J64" s="50"/>
      <c r="K64" s="50"/>
      <c r="L64" s="50"/>
    </row>
    <row r="65" spans="1:12" x14ac:dyDescent="0.35">
      <c r="A65" s="150" t="s">
        <v>487</v>
      </c>
      <c r="B65" s="151" t="s">
        <v>498</v>
      </c>
      <c r="C65" s="151" t="s">
        <v>515</v>
      </c>
      <c r="D65" s="150"/>
      <c r="E65" s="152"/>
      <c r="F65" s="153">
        <v>16</v>
      </c>
      <c r="G65" s="249"/>
      <c r="H65" s="151" t="s">
        <v>1059</v>
      </c>
      <c r="I65" s="50"/>
      <c r="J65" s="50"/>
      <c r="K65" s="50"/>
      <c r="L65" s="50"/>
    </row>
    <row r="66" spans="1:12" x14ac:dyDescent="0.35">
      <c r="A66" s="150" t="s">
        <v>486</v>
      </c>
      <c r="B66" s="151" t="s">
        <v>499</v>
      </c>
      <c r="C66" s="151" t="s">
        <v>515</v>
      </c>
      <c r="D66" s="150"/>
      <c r="E66" s="152"/>
      <c r="F66" s="153">
        <v>20</v>
      </c>
      <c r="G66" s="249"/>
      <c r="H66" s="151" t="s">
        <v>1059</v>
      </c>
      <c r="I66" s="50"/>
      <c r="J66" s="50"/>
      <c r="K66" s="50"/>
      <c r="L66" s="50"/>
    </row>
    <row r="67" spans="1:12" x14ac:dyDescent="0.35">
      <c r="A67" s="150" t="s">
        <v>488</v>
      </c>
      <c r="B67" s="151" t="s">
        <v>500</v>
      </c>
      <c r="C67" s="151" t="s">
        <v>515</v>
      </c>
      <c r="D67" s="150"/>
      <c r="E67" s="152"/>
      <c r="F67" s="153">
        <v>15</v>
      </c>
      <c r="G67" s="249"/>
      <c r="H67" s="151" t="s">
        <v>1059</v>
      </c>
      <c r="I67" s="50"/>
      <c r="J67" s="50"/>
      <c r="K67" s="50"/>
      <c r="L67" s="50"/>
    </row>
    <row r="68" spans="1:12" x14ac:dyDescent="0.35">
      <c r="A68" s="150" t="s">
        <v>489</v>
      </c>
      <c r="B68" s="151" t="s">
        <v>501</v>
      </c>
      <c r="C68" s="151" t="s">
        <v>515</v>
      </c>
      <c r="D68" s="150"/>
      <c r="E68" s="152"/>
      <c r="F68" s="153">
        <v>5</v>
      </c>
      <c r="G68" s="249"/>
      <c r="H68" s="151" t="s">
        <v>1059</v>
      </c>
      <c r="I68" s="50"/>
      <c r="J68" s="50"/>
      <c r="K68" s="50"/>
      <c r="L68" s="50"/>
    </row>
    <row r="69" spans="1:12" x14ac:dyDescent="0.35">
      <c r="A69" s="150" t="s">
        <v>490</v>
      </c>
      <c r="B69" s="151" t="s">
        <v>502</v>
      </c>
      <c r="C69" s="151" t="s">
        <v>515</v>
      </c>
      <c r="D69" s="150"/>
      <c r="E69" s="152"/>
      <c r="F69" s="153">
        <v>100</v>
      </c>
      <c r="G69" s="249"/>
      <c r="H69" s="151" t="s">
        <v>1059</v>
      </c>
      <c r="I69" s="50"/>
      <c r="J69" s="50"/>
      <c r="K69" s="50"/>
      <c r="L69" s="50"/>
    </row>
    <row r="70" spans="1:12" x14ac:dyDescent="0.35">
      <c r="A70" s="150" t="s">
        <v>491</v>
      </c>
      <c r="B70" s="151" t="s">
        <v>503</v>
      </c>
      <c r="C70" s="151" t="s">
        <v>515</v>
      </c>
      <c r="D70" s="150"/>
      <c r="E70" s="152"/>
      <c r="F70" s="153">
        <v>30</v>
      </c>
      <c r="G70" s="249"/>
      <c r="H70" s="151" t="s">
        <v>1059</v>
      </c>
      <c r="I70" s="50"/>
      <c r="J70" s="50"/>
      <c r="K70" s="50"/>
      <c r="L70" s="50"/>
    </row>
    <row r="71" spans="1:12" x14ac:dyDescent="0.35">
      <c r="A71" s="150" t="s">
        <v>492</v>
      </c>
      <c r="B71" s="151" t="s">
        <v>504</v>
      </c>
      <c r="C71" s="151" t="s">
        <v>515</v>
      </c>
      <c r="D71" s="150"/>
      <c r="E71" s="152"/>
      <c r="F71" s="153">
        <v>20</v>
      </c>
      <c r="G71" s="249"/>
      <c r="H71" s="151" t="s">
        <v>1059</v>
      </c>
      <c r="I71" s="50"/>
      <c r="J71" s="50"/>
      <c r="K71" s="50"/>
      <c r="L71" s="50"/>
    </row>
    <row r="72" spans="1:12" x14ac:dyDescent="0.35">
      <c r="A72" s="150" t="s">
        <v>493</v>
      </c>
      <c r="B72" s="151" t="s">
        <v>505</v>
      </c>
      <c r="C72" s="151" t="s">
        <v>515</v>
      </c>
      <c r="D72" s="150"/>
      <c r="E72" s="152"/>
      <c r="F72" s="153">
        <v>150</v>
      </c>
      <c r="G72" s="249"/>
      <c r="H72" s="151" t="s">
        <v>1059</v>
      </c>
      <c r="I72" s="50"/>
      <c r="J72" s="50"/>
      <c r="K72" s="50"/>
      <c r="L72" s="50"/>
    </row>
    <row r="73" spans="1:12" x14ac:dyDescent="0.35">
      <c r="A73" s="150" t="s">
        <v>494</v>
      </c>
      <c r="B73" s="151" t="s">
        <v>506</v>
      </c>
      <c r="C73" s="151" t="s">
        <v>515</v>
      </c>
      <c r="D73" s="150"/>
      <c r="E73" s="152"/>
      <c r="F73" s="153">
        <v>50</v>
      </c>
      <c r="G73" s="249"/>
      <c r="H73" s="151" t="s">
        <v>1059</v>
      </c>
      <c r="I73" s="50"/>
      <c r="J73" s="50"/>
      <c r="K73" s="50"/>
      <c r="L73" s="50"/>
    </row>
    <row r="74" spans="1:12" x14ac:dyDescent="0.35">
      <c r="A74" s="150" t="s">
        <v>495</v>
      </c>
      <c r="B74" s="151" t="s">
        <v>507</v>
      </c>
      <c r="C74" s="151" t="s">
        <v>515</v>
      </c>
      <c r="D74" s="150"/>
      <c r="E74" s="152"/>
      <c r="F74" s="153">
        <v>200</v>
      </c>
      <c r="G74" s="152"/>
      <c r="H74" s="151" t="s">
        <v>1059</v>
      </c>
      <c r="I74" s="50"/>
      <c r="J74" s="50"/>
      <c r="K74" s="50"/>
      <c r="L74" s="50"/>
    </row>
    <row r="75" spans="1:12" x14ac:dyDescent="0.35">
      <c r="A75" s="150" t="s">
        <v>496</v>
      </c>
      <c r="B75" s="151" t="s">
        <v>508</v>
      </c>
      <c r="C75" s="151" t="s">
        <v>515</v>
      </c>
      <c r="D75" s="150"/>
      <c r="E75" s="152"/>
      <c r="F75" s="153">
        <v>120</v>
      </c>
      <c r="G75" s="152"/>
      <c r="H75" s="151" t="s">
        <v>1059</v>
      </c>
      <c r="I75" s="50"/>
      <c r="J75" s="50"/>
      <c r="K75" s="50"/>
      <c r="L75" s="50"/>
    </row>
    <row r="76" spans="1:12" x14ac:dyDescent="0.35">
      <c r="A76" s="150" t="s">
        <v>512</v>
      </c>
      <c r="B76" s="151" t="s">
        <v>509</v>
      </c>
      <c r="C76" s="151" t="s">
        <v>515</v>
      </c>
      <c r="D76" s="150"/>
      <c r="E76" s="152"/>
      <c r="F76" s="153">
        <v>40</v>
      </c>
      <c r="G76" s="152"/>
      <c r="H76" s="151" t="s">
        <v>1059</v>
      </c>
      <c r="I76" s="50"/>
      <c r="J76" s="50"/>
      <c r="K76" s="50"/>
      <c r="L76" s="50"/>
    </row>
    <row r="77" spans="1:12" x14ac:dyDescent="0.35">
      <c r="A77" s="150" t="s">
        <v>513</v>
      </c>
      <c r="B77" s="151" t="s">
        <v>510</v>
      </c>
      <c r="C77" s="151" t="s">
        <v>515</v>
      </c>
      <c r="D77" s="150"/>
      <c r="E77" s="152"/>
      <c r="F77" s="153">
        <v>300</v>
      </c>
      <c r="G77" s="152"/>
      <c r="H77" s="151" t="s">
        <v>1059</v>
      </c>
      <c r="I77" s="50"/>
      <c r="J77" s="50"/>
      <c r="K77" s="50"/>
      <c r="L77" s="50"/>
    </row>
    <row r="78" spans="1:12" x14ac:dyDescent="0.35">
      <c r="A78" s="150" t="s">
        <v>514</v>
      </c>
      <c r="B78" s="151" t="s">
        <v>511</v>
      </c>
      <c r="C78" s="151" t="s">
        <v>515</v>
      </c>
      <c r="D78" s="150"/>
      <c r="E78" s="152"/>
      <c r="F78" s="153">
        <v>150</v>
      </c>
      <c r="G78" s="152"/>
      <c r="H78" s="151" t="s">
        <v>1059</v>
      </c>
      <c r="I78" s="50"/>
      <c r="J78" s="50"/>
      <c r="K78" s="50"/>
      <c r="L78" s="50"/>
    </row>
    <row r="79" spans="1:12" x14ac:dyDescent="0.35">
      <c r="A79" s="61"/>
      <c r="B79" s="62"/>
      <c r="C79" s="62"/>
      <c r="D79" s="61"/>
      <c r="E79" s="63"/>
      <c r="F79" s="64"/>
      <c r="G79" s="63"/>
      <c r="H79" s="50"/>
      <c r="I79" s="50"/>
      <c r="J79" s="50"/>
      <c r="K79" s="50"/>
      <c r="L79" s="50"/>
    </row>
    <row r="80" spans="1:12" x14ac:dyDescent="0.35">
      <c r="A80" s="278" t="s">
        <v>347</v>
      </c>
      <c r="B80" s="279"/>
      <c r="C80" s="279"/>
      <c r="D80" s="279"/>
      <c r="E80" s="279"/>
      <c r="F80" s="279"/>
      <c r="G80" s="279"/>
      <c r="H80" s="93"/>
      <c r="I80" s="50"/>
      <c r="J80" s="50"/>
      <c r="K80" s="50"/>
      <c r="L80" s="50"/>
    </row>
    <row r="81" spans="1:12" x14ac:dyDescent="0.35">
      <c r="A81" s="150" t="s">
        <v>348</v>
      </c>
      <c r="B81" s="151" t="s">
        <v>351</v>
      </c>
      <c r="C81" s="151"/>
      <c r="D81" s="150"/>
      <c r="E81" s="152"/>
      <c r="F81" s="153">
        <v>600</v>
      </c>
      <c r="G81" s="159" t="s">
        <v>527</v>
      </c>
      <c r="H81" s="150" t="s">
        <v>444</v>
      </c>
      <c r="I81" s="50"/>
      <c r="J81" s="50"/>
      <c r="K81" s="50"/>
      <c r="L81" s="50"/>
    </row>
    <row r="82" spans="1:12" x14ac:dyDescent="0.35">
      <c r="A82" s="150" t="s">
        <v>349</v>
      </c>
      <c r="B82" s="151" t="s">
        <v>351</v>
      </c>
      <c r="C82" s="151"/>
      <c r="D82" s="150"/>
      <c r="E82" s="152"/>
      <c r="F82" s="153">
        <v>600</v>
      </c>
      <c r="G82" s="159" t="s">
        <v>527</v>
      </c>
      <c r="H82" s="150" t="s">
        <v>444</v>
      </c>
      <c r="I82" s="50"/>
      <c r="J82" s="50"/>
      <c r="K82" s="50"/>
      <c r="L82" s="50"/>
    </row>
    <row r="83" spans="1:12" x14ac:dyDescent="0.35">
      <c r="A83" s="150" t="s">
        <v>350</v>
      </c>
      <c r="B83" s="151" t="s">
        <v>351</v>
      </c>
      <c r="C83" s="151"/>
      <c r="D83" s="150"/>
      <c r="E83" s="152"/>
      <c r="F83" s="153">
        <v>600</v>
      </c>
      <c r="G83" s="159" t="s">
        <v>527</v>
      </c>
      <c r="H83" s="150" t="s">
        <v>444</v>
      </c>
      <c r="I83" s="50"/>
      <c r="J83" s="50"/>
      <c r="K83" s="50"/>
      <c r="L83" s="50"/>
    </row>
    <row r="84" spans="1:12" x14ac:dyDescent="0.35">
      <c r="A84" s="150"/>
      <c r="B84" s="151"/>
      <c r="C84" s="151"/>
      <c r="D84" s="181"/>
      <c r="E84" s="153"/>
      <c r="F84" s="153"/>
      <c r="G84" s="159"/>
      <c r="H84" s="150"/>
      <c r="I84" s="50"/>
      <c r="J84" s="50"/>
      <c r="K84" s="50"/>
      <c r="L84" s="50"/>
    </row>
    <row r="85" spans="1:12" x14ac:dyDescent="0.35">
      <c r="A85" s="150" t="s">
        <v>352</v>
      </c>
      <c r="B85" s="151" t="s">
        <v>353</v>
      </c>
      <c r="C85" s="151"/>
      <c r="D85" s="181"/>
      <c r="E85" s="153"/>
      <c r="F85" s="153">
        <v>200</v>
      </c>
      <c r="G85" s="159" t="s">
        <v>527</v>
      </c>
      <c r="H85" s="150" t="s">
        <v>444</v>
      </c>
      <c r="I85" s="50"/>
      <c r="J85" s="50"/>
      <c r="K85" s="50"/>
      <c r="L85" s="50"/>
    </row>
    <row r="86" spans="1:12" x14ac:dyDescent="0.35">
      <c r="A86" s="150" t="s">
        <v>354</v>
      </c>
      <c r="B86" s="151"/>
      <c r="C86" s="151"/>
      <c r="D86" s="181"/>
      <c r="E86" s="153"/>
      <c r="F86" s="153">
        <v>50</v>
      </c>
      <c r="G86" s="159" t="s">
        <v>527</v>
      </c>
      <c r="H86" s="150" t="s">
        <v>444</v>
      </c>
      <c r="I86" s="50"/>
      <c r="J86" s="50"/>
      <c r="K86" s="50"/>
      <c r="L86" s="50"/>
    </row>
    <row r="87" spans="1:12" x14ac:dyDescent="0.35">
      <c r="A87" s="150" t="s">
        <v>355</v>
      </c>
      <c r="B87" s="151" t="s">
        <v>356</v>
      </c>
      <c r="C87" s="151"/>
      <c r="D87" s="181"/>
      <c r="E87" s="153"/>
      <c r="F87" s="153">
        <v>100</v>
      </c>
      <c r="G87" s="159" t="s">
        <v>527</v>
      </c>
      <c r="H87" s="150" t="s">
        <v>444</v>
      </c>
      <c r="I87" s="50"/>
      <c r="J87" s="50"/>
      <c r="K87" s="50"/>
      <c r="L87" s="50"/>
    </row>
    <row r="88" spans="1:12" x14ac:dyDescent="0.35">
      <c r="A88" s="150"/>
      <c r="B88" s="151"/>
      <c r="C88" s="151"/>
      <c r="D88" s="181"/>
      <c r="E88" s="153"/>
      <c r="F88" s="153"/>
      <c r="G88" s="159"/>
      <c r="H88" s="150"/>
      <c r="I88" s="50"/>
      <c r="J88" s="50"/>
      <c r="K88" s="50"/>
      <c r="L88" s="50"/>
    </row>
    <row r="89" spans="1:12" x14ac:dyDescent="0.35">
      <c r="A89" s="150" t="s">
        <v>357</v>
      </c>
      <c r="B89" s="151" t="s">
        <v>358</v>
      </c>
      <c r="C89" s="151"/>
      <c r="D89" s="181"/>
      <c r="E89" s="153"/>
      <c r="F89" s="153">
        <v>100</v>
      </c>
      <c r="G89" s="159" t="s">
        <v>527</v>
      </c>
      <c r="H89" s="150" t="s">
        <v>444</v>
      </c>
      <c r="I89" s="50"/>
      <c r="J89" s="50"/>
      <c r="K89" s="50"/>
      <c r="L89" s="50"/>
    </row>
    <row r="90" spans="1:12" x14ac:dyDescent="0.35">
      <c r="A90" s="30"/>
      <c r="B90" s="36"/>
      <c r="C90" s="36"/>
      <c r="D90" s="42"/>
      <c r="E90" s="43"/>
      <c r="F90" s="43"/>
      <c r="G90" s="38"/>
      <c r="H90" s="68"/>
      <c r="I90" s="50"/>
      <c r="J90" s="50"/>
      <c r="K90" s="50"/>
      <c r="L90" s="50"/>
    </row>
    <row r="91" spans="1:12" x14ac:dyDescent="0.35">
      <c r="A91" s="30"/>
      <c r="B91" s="36"/>
      <c r="C91" s="36"/>
      <c r="D91" s="42"/>
      <c r="E91" s="43"/>
      <c r="F91" s="43"/>
      <c r="G91" s="38"/>
      <c r="H91" s="68"/>
      <c r="I91" s="50"/>
      <c r="J91" s="50"/>
      <c r="K91" s="50"/>
      <c r="L91" s="50"/>
    </row>
    <row r="92" spans="1:12" x14ac:dyDescent="0.35">
      <c r="A92" s="30"/>
      <c r="B92" s="36"/>
      <c r="C92" s="36"/>
      <c r="D92" s="42"/>
      <c r="E92" s="43"/>
      <c r="F92" s="43"/>
      <c r="G92" s="38"/>
      <c r="H92" s="68"/>
      <c r="I92" s="50"/>
      <c r="J92" s="50"/>
      <c r="K92" s="50"/>
      <c r="L92" s="50"/>
    </row>
    <row r="93" spans="1:12" x14ac:dyDescent="0.35">
      <c r="A93" s="30"/>
      <c r="B93" s="36"/>
      <c r="C93" s="36"/>
      <c r="D93" s="42"/>
      <c r="E93" s="43"/>
      <c r="F93" s="43"/>
      <c r="G93" s="38"/>
      <c r="H93" s="68"/>
      <c r="I93" s="50"/>
      <c r="J93" s="50"/>
      <c r="K93" s="50"/>
      <c r="L93" s="50"/>
    </row>
    <row r="94" spans="1:12" x14ac:dyDescent="0.35">
      <c r="A94" s="30"/>
      <c r="B94" s="36"/>
      <c r="C94" s="36"/>
      <c r="D94" s="42"/>
      <c r="E94" s="43"/>
      <c r="F94" s="43"/>
      <c r="G94" s="38"/>
      <c r="H94" s="68"/>
      <c r="I94" s="50"/>
      <c r="J94" s="50"/>
      <c r="K94" s="50"/>
      <c r="L94" s="50"/>
    </row>
    <row r="95" spans="1:12" x14ac:dyDescent="0.35">
      <c r="A95" s="30"/>
      <c r="B95" s="36"/>
      <c r="C95" s="36"/>
      <c r="D95" s="42"/>
      <c r="E95" s="43"/>
      <c r="F95" s="43"/>
      <c r="G95" s="38"/>
      <c r="H95" s="68"/>
      <c r="I95" s="50"/>
      <c r="J95" s="50"/>
      <c r="K95" s="50"/>
      <c r="L95" s="50"/>
    </row>
    <row r="96" spans="1:12" x14ac:dyDescent="0.35">
      <c r="A96" s="30"/>
      <c r="B96" s="36"/>
      <c r="C96" s="36"/>
      <c r="D96" s="42"/>
      <c r="E96" s="43"/>
      <c r="F96" s="43"/>
      <c r="G96" s="38"/>
      <c r="H96" s="68"/>
      <c r="I96" s="50"/>
      <c r="J96" s="50"/>
      <c r="K96" s="50"/>
      <c r="L96" s="50"/>
    </row>
    <row r="97" spans="1:12" x14ac:dyDescent="0.35">
      <c r="A97" s="30"/>
      <c r="B97" s="36"/>
      <c r="C97" s="36"/>
      <c r="D97" s="42"/>
      <c r="E97" s="43"/>
      <c r="F97" s="43"/>
      <c r="G97" s="38"/>
      <c r="H97" s="68"/>
      <c r="I97" s="50"/>
      <c r="J97" s="50"/>
      <c r="K97" s="50"/>
      <c r="L97" s="50"/>
    </row>
    <row r="98" spans="1:12" x14ac:dyDescent="0.35">
      <c r="A98" s="30"/>
      <c r="B98" s="36"/>
      <c r="C98" s="36"/>
      <c r="D98" s="42"/>
      <c r="E98" s="43"/>
      <c r="F98" s="43"/>
      <c r="G98" s="38"/>
      <c r="H98" s="68"/>
      <c r="I98" s="50"/>
      <c r="J98" s="50"/>
      <c r="K98" s="50"/>
      <c r="L98" s="50"/>
    </row>
    <row r="99" spans="1:12" x14ac:dyDescent="0.35">
      <c r="A99" s="30"/>
      <c r="B99" s="36"/>
      <c r="C99" s="36"/>
      <c r="D99" s="42"/>
      <c r="E99" s="43"/>
      <c r="F99" s="43"/>
      <c r="G99" s="38"/>
      <c r="H99" s="68"/>
      <c r="I99" s="50"/>
      <c r="J99" s="50"/>
      <c r="K99" s="50"/>
      <c r="L99" s="50"/>
    </row>
    <row r="100" spans="1:12" x14ac:dyDescent="0.35">
      <c r="A100" s="30"/>
      <c r="B100" s="36"/>
      <c r="C100" s="36"/>
      <c r="D100" s="42"/>
      <c r="E100" s="43"/>
      <c r="F100" s="43"/>
      <c r="G100" s="38"/>
      <c r="H100" s="68"/>
      <c r="I100" s="50"/>
      <c r="J100" s="50"/>
      <c r="K100" s="50"/>
      <c r="L100" s="50"/>
    </row>
    <row r="101" spans="1:12" x14ac:dyDescent="0.35">
      <c r="A101" s="30"/>
      <c r="B101" s="36"/>
      <c r="C101" s="36"/>
      <c r="D101" s="42"/>
      <c r="E101" s="43"/>
      <c r="F101" s="43"/>
      <c r="G101" s="38"/>
      <c r="H101" s="68"/>
      <c r="I101" s="50"/>
      <c r="J101" s="50"/>
      <c r="K101" s="50"/>
      <c r="L101" s="50"/>
    </row>
    <row r="102" spans="1:12" x14ac:dyDescent="0.35">
      <c r="A102" s="30"/>
      <c r="B102" s="36"/>
      <c r="C102" s="36"/>
      <c r="D102" s="42"/>
      <c r="E102" s="43"/>
      <c r="F102" s="43"/>
      <c r="G102" s="38"/>
      <c r="H102" s="68"/>
      <c r="I102" s="50"/>
      <c r="J102" s="50"/>
      <c r="K102" s="50"/>
      <c r="L102" s="50"/>
    </row>
    <row r="103" spans="1:12" x14ac:dyDescent="0.35">
      <c r="A103" s="30"/>
      <c r="B103" s="36"/>
      <c r="C103" s="36"/>
      <c r="D103" s="42"/>
      <c r="E103" s="43"/>
      <c r="F103" s="43"/>
      <c r="G103" s="38"/>
      <c r="H103" s="68"/>
      <c r="I103" s="50"/>
      <c r="J103" s="50"/>
      <c r="K103" s="50"/>
      <c r="L103" s="50"/>
    </row>
    <row r="104" spans="1:12" x14ac:dyDescent="0.35">
      <c r="A104" s="30"/>
      <c r="B104" s="36"/>
      <c r="C104" s="36"/>
      <c r="D104" s="42"/>
      <c r="E104" s="43"/>
      <c r="F104" s="43"/>
      <c r="G104" s="38"/>
      <c r="H104" s="68"/>
      <c r="I104" s="50"/>
      <c r="J104" s="50"/>
      <c r="K104" s="50"/>
      <c r="L104" s="50"/>
    </row>
    <row r="105" spans="1:12" x14ac:dyDescent="0.35">
      <c r="A105" s="30"/>
      <c r="B105" s="36"/>
      <c r="C105" s="36"/>
      <c r="D105" s="42"/>
      <c r="E105" s="43"/>
      <c r="F105" s="43"/>
      <c r="G105" s="38"/>
      <c r="H105" s="68"/>
      <c r="I105" s="50"/>
      <c r="J105" s="50"/>
      <c r="K105" s="50"/>
      <c r="L105" s="50"/>
    </row>
    <row r="106" spans="1:12" x14ac:dyDescent="0.35">
      <c r="A106" s="30"/>
      <c r="B106" s="36"/>
      <c r="C106" s="36"/>
      <c r="D106" s="42"/>
      <c r="E106" s="43"/>
      <c r="F106" s="43"/>
      <c r="G106" s="38"/>
      <c r="H106" s="68"/>
      <c r="I106" s="50"/>
      <c r="J106" s="50"/>
      <c r="K106" s="50"/>
      <c r="L106" s="50"/>
    </row>
    <row r="107" spans="1:12" x14ac:dyDescent="0.35">
      <c r="A107" s="30"/>
      <c r="B107" s="36"/>
      <c r="C107" s="36"/>
      <c r="D107" s="42"/>
      <c r="E107" s="43"/>
      <c r="F107" s="43"/>
      <c r="G107" s="38"/>
      <c r="H107" s="68"/>
      <c r="I107" s="50"/>
      <c r="J107" s="50"/>
      <c r="K107" s="50"/>
      <c r="L107" s="50"/>
    </row>
    <row r="108" spans="1:12" x14ac:dyDescent="0.35">
      <c r="A108" s="30"/>
      <c r="B108" s="36"/>
      <c r="C108" s="36"/>
      <c r="D108" s="42"/>
      <c r="E108" s="43"/>
      <c r="F108" s="43"/>
      <c r="G108" s="38"/>
      <c r="H108" s="68"/>
      <c r="I108" s="50"/>
      <c r="J108" s="50"/>
      <c r="K108" s="50"/>
      <c r="L108" s="50"/>
    </row>
    <row r="109" spans="1:12" x14ac:dyDescent="0.35">
      <c r="A109" s="30"/>
      <c r="B109" s="36"/>
      <c r="C109" s="36"/>
      <c r="D109" s="42"/>
      <c r="E109" s="43"/>
      <c r="F109" s="43"/>
      <c r="G109" s="38"/>
      <c r="H109" s="68"/>
      <c r="I109" s="50"/>
      <c r="J109" s="50"/>
      <c r="K109" s="50"/>
      <c r="L109" s="50"/>
    </row>
    <row r="110" spans="1:12" x14ac:dyDescent="0.35">
      <c r="A110" s="30"/>
      <c r="B110" s="36"/>
      <c r="C110" s="36"/>
      <c r="D110" s="42"/>
      <c r="E110" s="43"/>
      <c r="F110" s="43"/>
      <c r="G110" s="38"/>
      <c r="H110" s="68"/>
      <c r="I110" s="50"/>
      <c r="J110" s="50"/>
      <c r="K110" s="50"/>
      <c r="L110" s="50"/>
    </row>
    <row r="111" spans="1:12" x14ac:dyDescent="0.35">
      <c r="A111" s="30"/>
      <c r="B111" s="36"/>
      <c r="C111" s="36"/>
      <c r="D111" s="42"/>
      <c r="E111" s="43"/>
      <c r="F111" s="43"/>
      <c r="G111" s="38"/>
      <c r="H111" s="68"/>
      <c r="I111" s="50"/>
      <c r="J111" s="50"/>
      <c r="K111" s="50"/>
      <c r="L111" s="50"/>
    </row>
    <row r="112" spans="1:12" x14ac:dyDescent="0.35">
      <c r="A112" s="30"/>
      <c r="B112" s="36"/>
      <c r="C112" s="36"/>
      <c r="D112" s="42"/>
      <c r="E112" s="43"/>
      <c r="F112" s="43"/>
      <c r="G112" s="38"/>
      <c r="H112" s="68"/>
      <c r="I112" s="50"/>
      <c r="J112" s="50"/>
      <c r="K112" s="50"/>
      <c r="L112" s="50"/>
    </row>
    <row r="113" spans="1:12" x14ac:dyDescent="0.35">
      <c r="A113" s="30"/>
      <c r="B113" s="36"/>
      <c r="C113" s="36"/>
      <c r="D113" s="42"/>
      <c r="E113" s="43"/>
      <c r="F113" s="43"/>
      <c r="G113" s="38"/>
      <c r="H113" s="68"/>
      <c r="I113" s="50"/>
      <c r="J113" s="50"/>
      <c r="K113" s="50"/>
      <c r="L113" s="50"/>
    </row>
    <row r="114" spans="1:12" x14ac:dyDescent="0.35">
      <c r="A114" s="30"/>
      <c r="B114" s="36"/>
      <c r="C114" s="36"/>
      <c r="D114" s="42"/>
      <c r="E114" s="43"/>
      <c r="F114" s="43"/>
      <c r="G114" s="38"/>
      <c r="H114" s="68"/>
      <c r="I114" s="50"/>
      <c r="J114" s="50"/>
      <c r="K114" s="50"/>
      <c r="L114" s="50"/>
    </row>
    <row r="115" spans="1:12" x14ac:dyDescent="0.35">
      <c r="A115" s="30"/>
      <c r="B115" s="36"/>
      <c r="C115" s="36"/>
      <c r="D115" s="42"/>
      <c r="E115" s="43"/>
      <c r="F115" s="43"/>
      <c r="G115" s="38"/>
      <c r="H115" s="68"/>
      <c r="I115" s="50"/>
      <c r="J115" s="50"/>
      <c r="K115" s="50"/>
      <c r="L115" s="50"/>
    </row>
    <row r="116" spans="1:12" x14ac:dyDescent="0.35">
      <c r="A116" s="30"/>
      <c r="B116" s="36"/>
      <c r="C116" s="36"/>
      <c r="D116" s="42"/>
      <c r="E116" s="36"/>
      <c r="F116" s="36"/>
      <c r="G116" s="38"/>
      <c r="H116" s="68"/>
      <c r="I116" s="50"/>
      <c r="J116" s="50"/>
      <c r="K116" s="50"/>
      <c r="L116" s="50"/>
    </row>
    <row r="117" spans="1:12" x14ac:dyDescent="0.35">
      <c r="A117" s="30"/>
      <c r="B117" s="36"/>
      <c r="C117" s="36"/>
      <c r="D117" s="42"/>
      <c r="E117" s="43"/>
      <c r="F117" s="43"/>
      <c r="G117" s="38"/>
      <c r="H117" s="68"/>
      <c r="I117" s="50"/>
      <c r="J117" s="50"/>
      <c r="K117" s="50"/>
      <c r="L117" s="50"/>
    </row>
    <row r="118" spans="1:12" x14ac:dyDescent="0.35">
      <c r="A118" s="30"/>
      <c r="B118" s="36"/>
      <c r="C118" s="36"/>
      <c r="D118" s="42"/>
      <c r="E118" s="43"/>
      <c r="F118" s="43"/>
      <c r="G118" s="38"/>
      <c r="H118" s="68"/>
      <c r="I118" s="50"/>
      <c r="J118" s="50"/>
      <c r="K118" s="50"/>
      <c r="L118" s="50"/>
    </row>
    <row r="119" spans="1:12" x14ac:dyDescent="0.35">
      <c r="A119" s="30"/>
      <c r="B119" s="36"/>
      <c r="C119" s="36"/>
      <c r="D119" s="42"/>
      <c r="E119" s="43"/>
      <c r="F119" s="43"/>
      <c r="G119" s="38"/>
      <c r="H119" s="68"/>
      <c r="I119" s="50"/>
      <c r="J119" s="50"/>
      <c r="K119" s="50"/>
      <c r="L119" s="50"/>
    </row>
    <row r="120" spans="1:12" x14ac:dyDescent="0.35">
      <c r="A120" s="30"/>
      <c r="B120" s="36"/>
      <c r="C120" s="36"/>
      <c r="D120" s="42"/>
      <c r="E120" s="43"/>
      <c r="F120" s="43"/>
      <c r="G120" s="38"/>
      <c r="H120" s="68"/>
      <c r="I120" s="50"/>
      <c r="J120" s="50"/>
      <c r="K120" s="50"/>
      <c r="L120" s="50"/>
    </row>
    <row r="121" spans="1:12" x14ac:dyDescent="0.35">
      <c r="A121" s="30"/>
      <c r="B121" s="36"/>
      <c r="C121" s="36"/>
      <c r="D121" s="42"/>
      <c r="E121" s="43"/>
      <c r="F121" s="43"/>
      <c r="G121" s="38"/>
      <c r="H121" s="68"/>
      <c r="I121" s="50"/>
      <c r="J121" s="50"/>
      <c r="K121" s="50"/>
      <c r="L121" s="50"/>
    </row>
    <row r="122" spans="1:12" x14ac:dyDescent="0.35">
      <c r="A122" s="30"/>
      <c r="B122" s="36"/>
      <c r="C122" s="36"/>
      <c r="D122" s="42"/>
      <c r="E122" s="43"/>
      <c r="F122" s="43"/>
      <c r="G122" s="38"/>
      <c r="H122" s="68"/>
      <c r="I122" s="50"/>
      <c r="J122" s="50"/>
      <c r="K122" s="50"/>
      <c r="L122" s="50"/>
    </row>
    <row r="123" spans="1:12" x14ac:dyDescent="0.35">
      <c r="A123" s="30"/>
      <c r="B123" s="36"/>
      <c r="C123" s="36"/>
      <c r="D123" s="42"/>
      <c r="E123" s="36"/>
      <c r="F123" s="36"/>
      <c r="G123" s="38"/>
      <c r="H123" s="68"/>
      <c r="I123" s="50"/>
      <c r="J123" s="50"/>
      <c r="K123" s="50"/>
      <c r="L123" s="50"/>
    </row>
    <row r="124" spans="1:12" x14ac:dyDescent="0.35">
      <c r="A124" s="30"/>
      <c r="B124" s="36"/>
      <c r="C124" s="36"/>
      <c r="D124" s="42"/>
      <c r="E124" s="43"/>
      <c r="F124" s="43"/>
      <c r="G124" s="38"/>
      <c r="H124" s="68"/>
      <c r="I124" s="50"/>
      <c r="J124" s="50"/>
      <c r="K124" s="50"/>
      <c r="L124" s="50"/>
    </row>
    <row r="125" spans="1:12" x14ac:dyDescent="0.35">
      <c r="A125" s="30"/>
      <c r="B125" s="36"/>
      <c r="C125" s="36"/>
      <c r="D125" s="42"/>
      <c r="E125" s="43"/>
      <c r="F125" s="43"/>
      <c r="G125" s="38"/>
      <c r="H125" s="68"/>
      <c r="I125" s="50"/>
      <c r="J125" s="50"/>
      <c r="K125" s="50"/>
      <c r="L125" s="50"/>
    </row>
    <row r="126" spans="1:12" x14ac:dyDescent="0.35">
      <c r="A126" s="30"/>
      <c r="B126" s="36"/>
      <c r="C126" s="36"/>
      <c r="D126" s="42"/>
      <c r="E126" s="43"/>
      <c r="F126" s="43"/>
      <c r="G126" s="38"/>
      <c r="H126" s="68"/>
      <c r="I126" s="50"/>
      <c r="J126" s="50"/>
      <c r="K126" s="50"/>
      <c r="L126" s="50"/>
    </row>
    <row r="127" spans="1:12" x14ac:dyDescent="0.35">
      <c r="A127" s="30"/>
      <c r="B127" s="36"/>
      <c r="C127" s="36"/>
      <c r="D127" s="42"/>
      <c r="E127" s="43"/>
      <c r="F127" s="43"/>
      <c r="G127" s="38"/>
      <c r="H127" s="68"/>
      <c r="I127" s="50"/>
      <c r="J127" s="50"/>
      <c r="K127" s="50"/>
      <c r="L127" s="50"/>
    </row>
    <row r="128" spans="1:12" x14ac:dyDescent="0.35">
      <c r="A128" s="30"/>
      <c r="B128" s="36"/>
      <c r="C128" s="36"/>
      <c r="D128" s="42"/>
      <c r="E128" s="43"/>
      <c r="F128" s="43"/>
      <c r="G128" s="38"/>
      <c r="H128" s="68"/>
      <c r="I128" s="50"/>
      <c r="J128" s="50"/>
      <c r="K128" s="50"/>
      <c r="L128" s="50"/>
    </row>
    <row r="129" spans="1:12" x14ac:dyDescent="0.35">
      <c r="A129" s="30"/>
      <c r="B129" s="36"/>
      <c r="C129" s="36"/>
      <c r="D129" s="42"/>
      <c r="E129" s="43"/>
      <c r="F129" s="43"/>
      <c r="G129" s="38"/>
      <c r="H129" s="68"/>
      <c r="I129" s="50"/>
      <c r="J129" s="50"/>
      <c r="K129" s="50"/>
      <c r="L129" s="50"/>
    </row>
    <row r="130" spans="1:12" x14ac:dyDescent="0.35">
      <c r="A130" s="30"/>
      <c r="B130" s="43"/>
      <c r="C130" s="43"/>
      <c r="D130" s="42"/>
      <c r="E130" s="43"/>
      <c r="F130" s="43"/>
      <c r="G130" s="38"/>
      <c r="H130" s="68"/>
      <c r="I130" s="50"/>
      <c r="J130" s="50"/>
      <c r="K130" s="50"/>
      <c r="L130" s="50"/>
    </row>
    <row r="131" spans="1:12" x14ac:dyDescent="0.35">
      <c r="A131" s="30"/>
      <c r="B131" s="43"/>
      <c r="C131" s="43"/>
      <c r="D131" s="42"/>
      <c r="E131" s="43"/>
      <c r="F131" s="43"/>
      <c r="G131" s="38"/>
      <c r="H131" s="68"/>
      <c r="I131" s="50"/>
      <c r="J131" s="50"/>
      <c r="K131" s="50"/>
      <c r="L131" s="50"/>
    </row>
    <row r="132" spans="1:12" x14ac:dyDescent="0.35">
      <c r="A132" s="30"/>
      <c r="B132" s="43"/>
      <c r="C132" s="43"/>
      <c r="D132" s="42"/>
      <c r="E132" s="43"/>
      <c r="F132" s="43"/>
      <c r="G132" s="38"/>
      <c r="H132" s="68"/>
      <c r="I132" s="50"/>
      <c r="J132" s="50"/>
      <c r="K132" s="50"/>
      <c r="L132" s="50"/>
    </row>
    <row r="133" spans="1:12" x14ac:dyDescent="0.35">
      <c r="A133" s="30"/>
      <c r="B133" s="43"/>
      <c r="C133" s="43"/>
      <c r="D133" s="42"/>
      <c r="E133" s="43"/>
      <c r="F133" s="43"/>
      <c r="G133" s="38"/>
      <c r="H133" s="68"/>
      <c r="I133" s="50"/>
      <c r="J133" s="50"/>
      <c r="K133" s="50"/>
      <c r="L133" s="50"/>
    </row>
    <row r="134" spans="1:12" x14ac:dyDescent="0.35">
      <c r="A134" s="30"/>
      <c r="B134" s="36"/>
      <c r="C134" s="43"/>
      <c r="D134" s="42"/>
      <c r="E134" s="43"/>
      <c r="F134" s="43"/>
      <c r="G134" s="38"/>
      <c r="H134" s="68"/>
      <c r="I134" s="50"/>
      <c r="J134" s="50"/>
      <c r="K134" s="50"/>
      <c r="L134" s="50"/>
    </row>
    <row r="135" spans="1:12" x14ac:dyDescent="0.35">
      <c r="A135" s="30"/>
      <c r="B135" s="36"/>
      <c r="C135" s="43"/>
      <c r="D135" s="42"/>
      <c r="E135" s="43"/>
      <c r="F135" s="43"/>
      <c r="G135" s="38"/>
      <c r="H135" s="68"/>
      <c r="I135" s="50"/>
      <c r="J135" s="50"/>
      <c r="K135" s="50"/>
      <c r="L135" s="50"/>
    </row>
    <row r="136" spans="1:12" x14ac:dyDescent="0.35">
      <c r="A136" s="30"/>
      <c r="B136" s="36"/>
      <c r="C136" s="43"/>
      <c r="D136" s="42"/>
      <c r="E136" s="43"/>
      <c r="F136" s="43"/>
      <c r="G136" s="38"/>
      <c r="H136" s="68"/>
      <c r="I136" s="50"/>
      <c r="J136" s="50"/>
      <c r="K136" s="50"/>
      <c r="L136" s="50"/>
    </row>
    <row r="137" spans="1:12" x14ac:dyDescent="0.35">
      <c r="A137" s="30"/>
      <c r="B137" s="36"/>
      <c r="C137" s="43"/>
      <c r="D137" s="42"/>
      <c r="E137" s="43"/>
      <c r="F137" s="43"/>
      <c r="G137" s="38"/>
      <c r="H137" s="68"/>
      <c r="I137" s="50"/>
      <c r="J137" s="50"/>
      <c r="K137" s="50"/>
      <c r="L137" s="50"/>
    </row>
    <row r="138" spans="1:12" x14ac:dyDescent="0.35">
      <c r="A138" s="30"/>
      <c r="B138" s="36"/>
      <c r="C138" s="43"/>
      <c r="D138" s="42"/>
      <c r="E138" s="43"/>
      <c r="F138" s="43"/>
      <c r="G138" s="38"/>
      <c r="H138" s="68"/>
      <c r="I138" s="50"/>
      <c r="J138" s="50"/>
      <c r="K138" s="50"/>
      <c r="L138" s="50"/>
    </row>
    <row r="139" spans="1:12" x14ac:dyDescent="0.35">
      <c r="A139" s="30"/>
      <c r="B139" s="36"/>
      <c r="C139" s="43"/>
      <c r="D139" s="42"/>
      <c r="E139" s="43"/>
      <c r="F139" s="43"/>
      <c r="G139" s="38"/>
      <c r="H139" s="68"/>
      <c r="I139" s="50"/>
      <c r="J139" s="50"/>
      <c r="K139" s="50"/>
      <c r="L139" s="50"/>
    </row>
    <row r="140" spans="1:12" x14ac:dyDescent="0.35">
      <c r="A140" s="30"/>
      <c r="B140" s="43"/>
      <c r="C140" s="43"/>
      <c r="D140" s="42"/>
      <c r="E140" s="36"/>
      <c r="F140" s="36"/>
      <c r="G140" s="38"/>
      <c r="H140" s="68"/>
      <c r="I140" s="50"/>
      <c r="J140" s="50"/>
      <c r="K140" s="50"/>
      <c r="L140" s="50"/>
    </row>
    <row r="141" spans="1:12" x14ac:dyDescent="0.35">
      <c r="A141" s="30"/>
      <c r="B141" s="36"/>
      <c r="C141" s="43"/>
      <c r="D141" s="42"/>
      <c r="E141" s="43"/>
      <c r="F141" s="43"/>
      <c r="G141" s="38"/>
      <c r="H141" s="68"/>
      <c r="I141" s="50"/>
      <c r="J141" s="50"/>
      <c r="K141" s="50"/>
      <c r="L141" s="50"/>
    </row>
    <row r="142" spans="1:12" x14ac:dyDescent="0.35">
      <c r="A142" s="30"/>
      <c r="B142" s="43"/>
      <c r="C142" s="43"/>
      <c r="D142" s="42"/>
      <c r="E142" s="43"/>
      <c r="F142" s="43"/>
      <c r="G142" s="38"/>
      <c r="H142" s="68"/>
      <c r="I142" s="50"/>
      <c r="J142" s="50"/>
      <c r="K142" s="50"/>
      <c r="L142" s="50"/>
    </row>
    <row r="143" spans="1:12" x14ac:dyDescent="0.35">
      <c r="A143" s="30"/>
      <c r="B143" s="43"/>
      <c r="C143" s="43"/>
      <c r="D143" s="42"/>
      <c r="E143" s="43"/>
      <c r="F143" s="43"/>
      <c r="G143" s="38"/>
      <c r="H143" s="68"/>
      <c r="I143" s="50"/>
      <c r="J143" s="50"/>
      <c r="K143" s="50"/>
      <c r="L143" s="50"/>
    </row>
    <row r="144" spans="1:12" x14ac:dyDescent="0.35">
      <c r="A144" s="30"/>
      <c r="B144" s="36"/>
      <c r="C144" s="43"/>
      <c r="D144" s="42"/>
      <c r="E144" s="43"/>
      <c r="F144" s="43"/>
      <c r="G144" s="38"/>
      <c r="H144" s="68"/>
      <c r="I144" s="50"/>
      <c r="J144" s="50"/>
      <c r="K144" s="50"/>
      <c r="L144" s="50"/>
    </row>
    <row r="145" spans="1:12" x14ac:dyDescent="0.35">
      <c r="A145" s="30"/>
      <c r="B145" s="43"/>
      <c r="C145" s="43"/>
      <c r="D145" s="42"/>
      <c r="E145" s="43"/>
      <c r="F145" s="43"/>
      <c r="G145" s="38"/>
      <c r="H145" s="68"/>
      <c r="I145" s="50"/>
      <c r="J145" s="50"/>
      <c r="K145" s="50"/>
      <c r="L145" s="50"/>
    </row>
    <row r="146" spans="1:12" x14ac:dyDescent="0.35">
      <c r="A146" s="30"/>
      <c r="B146" s="43"/>
      <c r="C146" s="43"/>
      <c r="D146" s="42"/>
      <c r="E146" s="36"/>
      <c r="F146" s="36"/>
      <c r="G146" s="38"/>
      <c r="H146" s="68"/>
      <c r="I146" s="50"/>
      <c r="J146" s="50"/>
      <c r="K146" s="50"/>
      <c r="L146" s="50"/>
    </row>
    <row r="147" spans="1:12" x14ac:dyDescent="0.35">
      <c r="A147" s="30"/>
      <c r="B147" s="36"/>
      <c r="C147" s="43"/>
      <c r="D147" s="42"/>
      <c r="E147" s="36"/>
      <c r="F147" s="36"/>
      <c r="G147" s="38"/>
      <c r="H147" s="68"/>
      <c r="I147" s="50"/>
      <c r="J147" s="50"/>
      <c r="K147" s="50"/>
      <c r="L147" s="50"/>
    </row>
    <row r="148" spans="1:12" x14ac:dyDescent="0.35">
      <c r="A148" s="30"/>
      <c r="B148" s="36"/>
      <c r="C148" s="43"/>
      <c r="D148" s="42"/>
      <c r="E148" s="36"/>
      <c r="F148" s="36"/>
      <c r="G148" s="38"/>
      <c r="H148" s="68"/>
      <c r="I148" s="50"/>
      <c r="J148" s="50"/>
      <c r="K148" s="50"/>
      <c r="L148" s="50"/>
    </row>
    <row r="149" spans="1:12" x14ac:dyDescent="0.35">
      <c r="A149" s="30"/>
      <c r="B149" s="36"/>
      <c r="C149" s="43"/>
      <c r="D149" s="42"/>
      <c r="E149" s="36"/>
      <c r="F149" s="36"/>
      <c r="G149" s="38"/>
      <c r="H149" s="68"/>
      <c r="I149" s="50"/>
      <c r="J149" s="50"/>
      <c r="K149" s="50"/>
      <c r="L149" s="50"/>
    </row>
    <row r="150" spans="1:12" x14ac:dyDescent="0.35">
      <c r="A150" s="30"/>
      <c r="B150" s="36"/>
      <c r="C150" s="43"/>
      <c r="D150" s="42"/>
      <c r="E150" s="36"/>
      <c r="F150" s="36"/>
      <c r="G150" s="38"/>
      <c r="H150" s="68"/>
      <c r="I150" s="50"/>
      <c r="J150" s="50"/>
      <c r="K150" s="50"/>
      <c r="L150" s="50"/>
    </row>
    <row r="151" spans="1:12" x14ac:dyDescent="0.35">
      <c r="A151" s="30"/>
      <c r="B151" s="36"/>
      <c r="C151" s="43"/>
      <c r="D151" s="42"/>
      <c r="E151" s="36"/>
      <c r="F151" s="36"/>
      <c r="G151" s="38"/>
      <c r="H151" s="68"/>
      <c r="I151" s="50"/>
      <c r="J151" s="50"/>
      <c r="K151" s="50"/>
      <c r="L151" s="50"/>
    </row>
    <row r="152" spans="1:12" x14ac:dyDescent="0.35">
      <c r="A152" s="30"/>
      <c r="B152" s="36"/>
      <c r="C152" s="43"/>
      <c r="D152" s="42"/>
      <c r="E152" s="36"/>
      <c r="F152" s="36"/>
      <c r="G152" s="38"/>
      <c r="H152" s="68"/>
      <c r="I152" s="50"/>
      <c r="J152" s="50"/>
      <c r="K152" s="50"/>
      <c r="L152" s="50"/>
    </row>
    <row r="153" spans="1:12" x14ac:dyDescent="0.35">
      <c r="A153" s="30"/>
      <c r="B153" s="36"/>
      <c r="C153" s="43"/>
      <c r="D153" s="42"/>
      <c r="E153" s="36"/>
      <c r="F153" s="36"/>
      <c r="G153" s="38"/>
      <c r="H153" s="68"/>
      <c r="I153" s="50"/>
      <c r="J153" s="50"/>
      <c r="K153" s="50"/>
      <c r="L153" s="50"/>
    </row>
    <row r="154" spans="1:12" x14ac:dyDescent="0.35">
      <c r="A154" s="30"/>
      <c r="B154" s="36"/>
      <c r="C154" s="36"/>
      <c r="D154" s="42"/>
      <c r="E154" s="43"/>
      <c r="F154" s="43"/>
      <c r="G154" s="38"/>
      <c r="H154" s="68"/>
      <c r="I154" s="50"/>
      <c r="J154" s="50"/>
      <c r="K154" s="50"/>
      <c r="L154" s="50"/>
    </row>
    <row r="155" spans="1:12" x14ac:dyDescent="0.35">
      <c r="A155" s="281"/>
      <c r="B155" s="282"/>
      <c r="C155" s="282"/>
      <c r="D155" s="282"/>
      <c r="E155" s="282"/>
      <c r="F155" s="282"/>
      <c r="G155" s="282"/>
      <c r="H155" s="68"/>
      <c r="I155" s="50"/>
      <c r="J155" s="50"/>
      <c r="K155" s="50"/>
      <c r="L155" s="50"/>
    </row>
    <row r="156" spans="1:12" x14ac:dyDescent="0.35">
      <c r="A156" s="30"/>
      <c r="B156" s="43"/>
      <c r="C156" s="36"/>
      <c r="D156" s="42"/>
      <c r="E156" s="43"/>
      <c r="F156" s="43"/>
      <c r="G156" s="38"/>
      <c r="H156" s="68"/>
      <c r="I156" s="50"/>
      <c r="J156" s="50"/>
      <c r="K156" s="50"/>
      <c r="L156" s="50"/>
    </row>
    <row r="157" spans="1:12" x14ac:dyDescent="0.35">
      <c r="A157" s="30"/>
      <c r="B157" s="43"/>
      <c r="C157" s="36"/>
      <c r="D157" s="42"/>
      <c r="E157" s="43"/>
      <c r="F157" s="43"/>
      <c r="G157" s="38"/>
      <c r="H157" s="68"/>
      <c r="I157" s="50"/>
      <c r="J157" s="50"/>
      <c r="K157" s="50"/>
      <c r="L157" s="50"/>
    </row>
    <row r="158" spans="1:12" x14ac:dyDescent="0.35">
      <c r="A158" s="30"/>
      <c r="B158" s="43"/>
      <c r="C158" s="36"/>
      <c r="D158" s="42"/>
      <c r="E158" s="43"/>
      <c r="F158" s="43"/>
      <c r="G158" s="38"/>
      <c r="H158" s="68"/>
      <c r="I158" s="50"/>
      <c r="J158" s="50"/>
      <c r="K158" s="50"/>
      <c r="L158" s="50"/>
    </row>
    <row r="159" spans="1:12" x14ac:dyDescent="0.35">
      <c r="A159" s="30"/>
      <c r="B159" s="43"/>
      <c r="C159" s="36"/>
      <c r="D159" s="42"/>
      <c r="E159" s="36"/>
      <c r="F159" s="36"/>
      <c r="G159" s="38"/>
      <c r="H159" s="68"/>
      <c r="I159" s="50"/>
      <c r="J159" s="50"/>
      <c r="K159" s="50"/>
      <c r="L159" s="50"/>
    </row>
    <row r="160" spans="1:12" x14ac:dyDescent="0.35">
      <c r="A160" s="30"/>
      <c r="B160" s="43"/>
      <c r="C160" s="36"/>
      <c r="D160" s="42"/>
      <c r="E160" s="36"/>
      <c r="F160" s="36"/>
      <c r="G160" s="38"/>
      <c r="H160" s="68"/>
      <c r="I160" s="50"/>
      <c r="J160" s="50"/>
      <c r="K160" s="50"/>
      <c r="L160" s="50"/>
    </row>
    <row r="161" spans="1:12" x14ac:dyDescent="0.35">
      <c r="A161" s="30"/>
      <c r="B161" s="43"/>
      <c r="C161" s="36"/>
      <c r="D161" s="42"/>
      <c r="E161" s="43"/>
      <c r="F161" s="43"/>
      <c r="G161" s="38"/>
      <c r="H161" s="68"/>
      <c r="I161" s="50"/>
      <c r="J161" s="50"/>
      <c r="K161" s="50"/>
      <c r="L161" s="50"/>
    </row>
    <row r="162" spans="1:12" x14ac:dyDescent="0.35">
      <c r="A162" s="30"/>
      <c r="B162" s="36"/>
      <c r="C162" s="36"/>
      <c r="D162" s="42"/>
      <c r="E162" s="43"/>
      <c r="F162" s="43"/>
      <c r="G162" s="38"/>
      <c r="H162" s="68"/>
      <c r="I162" s="50"/>
      <c r="J162" s="50"/>
      <c r="K162" s="50"/>
      <c r="L162" s="50"/>
    </row>
    <row r="163" spans="1:12" x14ac:dyDescent="0.35">
      <c r="A163" s="30"/>
      <c r="B163" s="36"/>
      <c r="C163" s="36"/>
      <c r="D163" s="42"/>
      <c r="E163" s="43"/>
      <c r="F163" s="43"/>
      <c r="G163" s="38"/>
      <c r="H163" s="68"/>
      <c r="I163" s="50"/>
      <c r="J163" s="50"/>
      <c r="K163" s="50"/>
      <c r="L163" s="50"/>
    </row>
    <row r="164" spans="1:12" x14ac:dyDescent="0.35">
      <c r="A164" s="30"/>
      <c r="B164" s="36"/>
      <c r="C164" s="36"/>
      <c r="D164" s="42"/>
      <c r="E164" s="43"/>
      <c r="F164" s="43"/>
      <c r="G164" s="38"/>
      <c r="H164" s="68"/>
      <c r="I164" s="50"/>
      <c r="J164" s="50"/>
      <c r="K164" s="50"/>
      <c r="L164" s="50"/>
    </row>
    <row r="165" spans="1:12" x14ac:dyDescent="0.35">
      <c r="A165" s="30"/>
      <c r="B165" s="36"/>
      <c r="C165" s="36"/>
      <c r="D165" s="42"/>
      <c r="E165" s="43"/>
      <c r="F165" s="43"/>
      <c r="G165" s="38"/>
      <c r="H165" s="70" t="s">
        <v>129</v>
      </c>
      <c r="I165" s="50"/>
      <c r="J165" s="50"/>
      <c r="K165" s="50"/>
      <c r="L165" s="50"/>
    </row>
    <row r="166" spans="1:12" x14ac:dyDescent="0.35">
      <c r="A166" s="30"/>
      <c r="B166" s="36"/>
      <c r="C166" s="36"/>
      <c r="D166" s="42"/>
      <c r="E166" s="43"/>
      <c r="F166" s="43"/>
      <c r="G166" s="38"/>
      <c r="H166" s="68"/>
      <c r="I166" s="50"/>
      <c r="J166" s="50"/>
      <c r="K166" s="50"/>
      <c r="L166" s="50"/>
    </row>
    <row r="167" spans="1:12" x14ac:dyDescent="0.35">
      <c r="A167" s="30"/>
      <c r="B167" s="36"/>
      <c r="C167" s="36"/>
      <c r="D167" s="30"/>
      <c r="E167" s="38"/>
      <c r="F167" s="43"/>
      <c r="G167" s="38"/>
      <c r="H167" s="68"/>
      <c r="I167" s="50"/>
      <c r="J167" s="50"/>
      <c r="K167" s="50"/>
      <c r="L167" s="50"/>
    </row>
    <row r="168" spans="1:12" x14ac:dyDescent="0.35">
      <c r="A168" s="30"/>
      <c r="B168" s="36"/>
      <c r="C168" s="36"/>
      <c r="D168" s="30"/>
      <c r="E168" s="38"/>
      <c r="F168" s="43"/>
      <c r="G168" s="38"/>
      <c r="H168" s="68"/>
      <c r="I168" s="50"/>
      <c r="J168" s="50"/>
      <c r="K168" s="50"/>
      <c r="L168" s="50"/>
    </row>
    <row r="169" spans="1:12" x14ac:dyDescent="0.35">
      <c r="A169" s="30"/>
      <c r="B169" s="36"/>
      <c r="C169" s="36"/>
      <c r="D169" s="30"/>
      <c r="E169" s="38"/>
      <c r="F169" s="43"/>
      <c r="G169" s="38"/>
      <c r="H169" s="68"/>
      <c r="I169" s="50"/>
      <c r="J169" s="50"/>
      <c r="K169" s="50"/>
      <c r="L169" s="50"/>
    </row>
    <row r="170" spans="1:12" x14ac:dyDescent="0.35">
      <c r="A170" s="30"/>
      <c r="B170" s="36"/>
      <c r="C170" s="36"/>
      <c r="D170" s="30"/>
      <c r="E170" s="38"/>
      <c r="F170" s="43"/>
      <c r="G170" s="38"/>
      <c r="H170" s="71"/>
      <c r="I170" s="50"/>
      <c r="J170" s="50"/>
      <c r="K170" s="50"/>
      <c r="L170" s="50"/>
    </row>
    <row r="171" spans="1:12" x14ac:dyDescent="0.35">
      <c r="A171" s="30"/>
      <c r="B171" s="36"/>
      <c r="C171" s="36"/>
      <c r="D171" s="30"/>
      <c r="E171" s="38"/>
      <c r="F171" s="43"/>
      <c r="G171" s="38"/>
      <c r="H171" s="68"/>
      <c r="I171" s="50"/>
      <c r="J171" s="50"/>
      <c r="K171" s="50"/>
      <c r="L171" s="50"/>
    </row>
    <row r="172" spans="1:12" x14ac:dyDescent="0.35">
      <c r="A172" s="32"/>
      <c r="B172" s="43"/>
      <c r="C172" s="43"/>
      <c r="D172" s="42"/>
      <c r="E172" s="43"/>
      <c r="F172" s="43"/>
      <c r="G172" s="38"/>
      <c r="H172" s="68"/>
      <c r="I172" s="50"/>
      <c r="J172" s="50"/>
      <c r="K172" s="50"/>
      <c r="L172" s="50"/>
    </row>
    <row r="173" spans="1:12" x14ac:dyDescent="0.35">
      <c r="A173" s="32"/>
      <c r="B173" s="43"/>
      <c r="C173" s="43"/>
      <c r="D173" s="42"/>
      <c r="E173" s="43"/>
      <c r="F173" s="43"/>
      <c r="G173" s="38"/>
      <c r="H173" s="68"/>
      <c r="I173" s="50"/>
      <c r="J173" s="50"/>
      <c r="K173" s="50"/>
      <c r="L173" s="50"/>
    </row>
    <row r="174" spans="1:12" x14ac:dyDescent="0.35">
      <c r="A174" s="32"/>
      <c r="B174" s="43"/>
      <c r="C174" s="43"/>
      <c r="D174" s="42"/>
      <c r="E174" s="43"/>
      <c r="F174" s="43"/>
      <c r="G174" s="38"/>
      <c r="H174" s="68"/>
      <c r="I174" s="50"/>
      <c r="J174" s="50"/>
      <c r="K174" s="50"/>
      <c r="L174" s="50"/>
    </row>
    <row r="175" spans="1:12" x14ac:dyDescent="0.35">
      <c r="A175" s="32"/>
      <c r="B175" s="43"/>
      <c r="C175" s="43"/>
      <c r="D175" s="42"/>
      <c r="E175" s="43"/>
      <c r="F175" s="43"/>
      <c r="G175" s="38"/>
      <c r="H175" s="68"/>
      <c r="I175" s="50"/>
      <c r="J175" s="50"/>
      <c r="K175" s="50"/>
      <c r="L175" s="50"/>
    </row>
    <row r="176" spans="1:12" x14ac:dyDescent="0.35">
      <c r="A176" s="30"/>
      <c r="B176" s="43"/>
      <c r="C176" s="36"/>
      <c r="D176" s="42"/>
      <c r="E176" s="43"/>
      <c r="F176" s="43"/>
      <c r="G176" s="38"/>
      <c r="H176" s="68"/>
      <c r="I176" s="50"/>
      <c r="J176" s="50"/>
      <c r="K176" s="50"/>
      <c r="L176" s="50"/>
    </row>
    <row r="177" spans="1:12" x14ac:dyDescent="0.35">
      <c r="A177" s="30"/>
      <c r="B177" s="43"/>
      <c r="C177" s="36"/>
      <c r="D177" s="42"/>
      <c r="E177" s="43"/>
      <c r="F177" s="43"/>
      <c r="G177" s="38"/>
      <c r="H177" s="68"/>
      <c r="I177" s="50"/>
      <c r="J177" s="50"/>
      <c r="K177" s="50"/>
      <c r="L177" s="50"/>
    </row>
    <row r="178" spans="1:12" x14ac:dyDescent="0.35">
      <c r="A178" s="30"/>
      <c r="B178" s="43"/>
      <c r="C178" s="36"/>
      <c r="D178" s="42"/>
      <c r="E178" s="43"/>
      <c r="F178" s="43"/>
      <c r="G178" s="38"/>
      <c r="H178" s="68"/>
      <c r="I178" s="50"/>
      <c r="J178" s="50"/>
      <c r="K178" s="50"/>
      <c r="L178" s="50"/>
    </row>
    <row r="179" spans="1:12" x14ac:dyDescent="0.35">
      <c r="A179" s="281"/>
      <c r="B179" s="282"/>
      <c r="C179" s="282"/>
      <c r="D179" s="282"/>
      <c r="E179" s="282"/>
      <c r="F179" s="282"/>
      <c r="G179" s="282"/>
      <c r="H179" s="68"/>
      <c r="I179" s="50"/>
      <c r="J179" s="50"/>
      <c r="K179" s="50"/>
      <c r="L179" s="50"/>
    </row>
    <row r="180" spans="1:12" x14ac:dyDescent="0.35">
      <c r="A180" s="30"/>
      <c r="B180" s="72"/>
      <c r="C180" s="36"/>
      <c r="D180" s="42"/>
      <c r="E180" s="43"/>
      <c r="F180" s="43"/>
      <c r="G180" s="283"/>
      <c r="H180" s="68"/>
      <c r="I180" s="50"/>
      <c r="J180" s="50"/>
      <c r="K180" s="50"/>
      <c r="L180" s="50"/>
    </row>
    <row r="181" spans="1:12" x14ac:dyDescent="0.35">
      <c r="A181" s="30"/>
      <c r="B181" s="43"/>
      <c r="C181" s="43"/>
      <c r="D181" s="42"/>
      <c r="E181" s="43"/>
      <c r="F181" s="43"/>
      <c r="G181" s="283"/>
      <c r="H181" s="68"/>
      <c r="I181" s="50"/>
      <c r="J181" s="50"/>
      <c r="K181" s="50"/>
      <c r="L181" s="50"/>
    </row>
    <row r="182" spans="1:12" customFormat="1" x14ac:dyDescent="0.35">
      <c r="A182" s="30"/>
      <c r="B182" s="36"/>
      <c r="C182" s="36"/>
      <c r="D182" s="30"/>
      <c r="E182" s="36"/>
      <c r="F182" s="43"/>
      <c r="G182" s="283"/>
      <c r="H182" s="70"/>
    </row>
    <row r="183" spans="1:12" customFormat="1" x14ac:dyDescent="0.35">
      <c r="A183" s="30"/>
      <c r="B183" s="36"/>
      <c r="C183" s="36"/>
      <c r="D183" s="30"/>
      <c r="E183" s="36"/>
      <c r="F183" s="43"/>
      <c r="G183" s="283"/>
      <c r="H183" s="70"/>
    </row>
    <row r="184" spans="1:12" x14ac:dyDescent="0.35">
      <c r="A184" s="30"/>
      <c r="B184" s="43"/>
      <c r="C184" s="43"/>
      <c r="D184" s="42"/>
      <c r="E184" s="43"/>
      <c r="F184" s="43"/>
      <c r="G184" s="283"/>
      <c r="H184" s="68"/>
      <c r="I184" s="50"/>
      <c r="J184" s="50"/>
      <c r="K184" s="50"/>
      <c r="L184" s="50"/>
    </row>
    <row r="185" spans="1:12" x14ac:dyDescent="0.35">
      <c r="A185" s="30"/>
      <c r="B185" s="36"/>
      <c r="C185" s="43"/>
      <c r="D185" s="42"/>
      <c r="E185" s="43"/>
      <c r="F185" s="43"/>
      <c r="G185" s="283"/>
      <c r="H185" s="68"/>
      <c r="I185" s="50"/>
      <c r="J185" s="50"/>
      <c r="K185" s="50"/>
      <c r="L185" s="50"/>
    </row>
    <row r="186" spans="1:12" x14ac:dyDescent="0.35">
      <c r="A186" s="30"/>
      <c r="B186" s="36"/>
      <c r="C186" s="43"/>
      <c r="D186" s="42"/>
      <c r="E186" s="43"/>
      <c r="F186" s="43"/>
      <c r="G186" s="283"/>
      <c r="H186" s="68"/>
      <c r="I186" s="50"/>
      <c r="J186" s="50"/>
      <c r="K186" s="50"/>
      <c r="L186" s="50"/>
    </row>
    <row r="187" spans="1:12" x14ac:dyDescent="0.35">
      <c r="A187" s="30"/>
      <c r="B187" s="36"/>
      <c r="C187" s="43"/>
      <c r="D187" s="42"/>
      <c r="E187" s="43"/>
      <c r="F187" s="43"/>
      <c r="G187" s="283"/>
      <c r="H187" s="68"/>
      <c r="I187" s="50"/>
      <c r="J187" s="50"/>
      <c r="K187" s="50"/>
      <c r="L187" s="50"/>
    </row>
    <row r="188" spans="1:12" x14ac:dyDescent="0.35">
      <c r="A188" s="30"/>
      <c r="B188" s="36"/>
      <c r="C188" s="43"/>
      <c r="D188" s="42"/>
      <c r="E188" s="43"/>
      <c r="F188" s="43"/>
      <c r="G188" s="283"/>
      <c r="H188" s="68"/>
      <c r="I188" s="50"/>
      <c r="J188" s="50"/>
      <c r="K188" s="50"/>
      <c r="L188" s="50"/>
    </row>
    <row r="189" spans="1:12" x14ac:dyDescent="0.35">
      <c r="A189" s="30"/>
      <c r="B189" s="36"/>
      <c r="C189" s="43"/>
      <c r="D189" s="42"/>
      <c r="E189" s="43"/>
      <c r="F189" s="43"/>
      <c r="G189" s="283"/>
      <c r="H189" s="68"/>
      <c r="I189" s="50"/>
      <c r="J189" s="50"/>
      <c r="K189" s="50"/>
      <c r="L189" s="50"/>
    </row>
    <row r="190" spans="1:12" x14ac:dyDescent="0.35">
      <c r="A190" s="30"/>
      <c r="B190" s="36"/>
      <c r="C190" s="43"/>
      <c r="D190" s="42"/>
      <c r="E190" s="43"/>
      <c r="F190" s="43"/>
      <c r="G190" s="283"/>
      <c r="H190" s="68"/>
      <c r="I190" s="50"/>
      <c r="J190" s="50"/>
      <c r="K190" s="50"/>
      <c r="L190" s="50"/>
    </row>
    <row r="191" spans="1:12" x14ac:dyDescent="0.35">
      <c r="A191" s="30"/>
      <c r="B191" s="36"/>
      <c r="C191" s="43"/>
      <c r="D191" s="42"/>
      <c r="E191" s="43"/>
      <c r="F191" s="43"/>
      <c r="G191" s="283"/>
      <c r="H191" s="68"/>
      <c r="I191" s="50"/>
      <c r="J191" s="50"/>
      <c r="K191" s="50"/>
      <c r="L191" s="50"/>
    </row>
    <row r="192" spans="1:12" x14ac:dyDescent="0.35">
      <c r="A192" s="30"/>
      <c r="B192" s="36"/>
      <c r="C192" s="43"/>
      <c r="D192" s="42"/>
      <c r="E192" s="43"/>
      <c r="F192" s="43"/>
      <c r="G192" s="283"/>
      <c r="H192" s="68"/>
      <c r="I192" s="50"/>
      <c r="J192" s="50"/>
      <c r="K192" s="50"/>
      <c r="L192" s="50"/>
    </row>
    <row r="193" spans="1:12" x14ac:dyDescent="0.35">
      <c r="A193" s="30"/>
      <c r="B193" s="36"/>
      <c r="C193" s="43"/>
      <c r="D193" s="42"/>
      <c r="E193" s="43"/>
      <c r="F193" s="43"/>
      <c r="G193" s="283"/>
      <c r="H193" s="68"/>
      <c r="I193" s="50"/>
      <c r="J193" s="50"/>
      <c r="K193" s="50"/>
      <c r="L193" s="50"/>
    </row>
    <row r="194" spans="1:12" x14ac:dyDescent="0.35">
      <c r="A194" s="30"/>
      <c r="B194" s="43"/>
      <c r="C194" s="43"/>
      <c r="D194" s="42"/>
      <c r="E194" s="43"/>
      <c r="F194" s="43"/>
      <c r="G194" s="283"/>
      <c r="H194" s="68"/>
      <c r="I194" s="50"/>
      <c r="J194" s="50"/>
      <c r="K194" s="50"/>
      <c r="L194" s="50"/>
    </row>
    <row r="195" spans="1:12" x14ac:dyDescent="0.35">
      <c r="A195" s="30"/>
      <c r="B195" s="43"/>
      <c r="C195" s="43"/>
      <c r="D195" s="42"/>
      <c r="E195" s="43"/>
      <c r="F195" s="43"/>
      <c r="G195" s="283"/>
      <c r="H195" s="68"/>
      <c r="I195" s="50"/>
      <c r="J195" s="50"/>
      <c r="K195" s="50"/>
      <c r="L195" s="50"/>
    </row>
    <row r="196" spans="1:12" x14ac:dyDescent="0.35">
      <c r="A196" s="30"/>
      <c r="B196" s="36"/>
      <c r="C196" s="36"/>
      <c r="D196" s="42"/>
      <c r="E196" s="43"/>
      <c r="F196" s="43"/>
      <c r="G196" s="283"/>
      <c r="H196" s="68"/>
      <c r="I196" s="50"/>
      <c r="J196" s="50"/>
      <c r="K196" s="50"/>
      <c r="L196" s="50"/>
    </row>
    <row r="197" spans="1:12" x14ac:dyDescent="0.35">
      <c r="A197" s="47"/>
      <c r="B197" s="55"/>
      <c r="C197" s="55"/>
      <c r="D197" s="50"/>
      <c r="E197" s="55"/>
      <c r="F197" s="55"/>
      <c r="G197" s="52"/>
      <c r="H197" s="68"/>
      <c r="I197" s="50"/>
      <c r="J197" s="50"/>
      <c r="K197" s="50"/>
      <c r="L197" s="50"/>
    </row>
    <row r="198" spans="1:12" x14ac:dyDescent="0.35">
      <c r="A198" s="30"/>
      <c r="B198" s="43"/>
      <c r="C198" s="43"/>
      <c r="D198" s="42"/>
      <c r="E198" s="36"/>
      <c r="F198" s="43"/>
      <c r="G198" s="38"/>
      <c r="H198" s="68"/>
      <c r="I198" s="50"/>
      <c r="J198" s="50"/>
      <c r="K198" s="50"/>
      <c r="L198" s="50"/>
    </row>
    <row r="199" spans="1:12" x14ac:dyDescent="0.35">
      <c r="A199" s="30"/>
      <c r="B199" s="43"/>
      <c r="C199" s="43"/>
      <c r="D199" s="42"/>
      <c r="E199" s="43"/>
      <c r="F199" s="43"/>
      <c r="G199" s="38"/>
      <c r="H199" s="68"/>
      <c r="I199" s="50"/>
      <c r="J199" s="50"/>
      <c r="K199" s="50"/>
      <c r="L199" s="50"/>
    </row>
    <row r="200" spans="1:12" x14ac:dyDescent="0.35">
      <c r="A200" s="30"/>
      <c r="B200" s="43"/>
      <c r="C200" s="36"/>
      <c r="D200" s="42"/>
      <c r="E200" s="43"/>
      <c r="F200" s="43"/>
      <c r="G200" s="38"/>
      <c r="H200" s="68"/>
      <c r="I200" s="50"/>
      <c r="J200" s="50"/>
      <c r="K200" s="50"/>
      <c r="L200" s="50"/>
    </row>
    <row r="201" spans="1:12" x14ac:dyDescent="0.35">
      <c r="A201" s="30"/>
      <c r="B201" s="43"/>
      <c r="C201" s="43"/>
      <c r="D201" s="42"/>
      <c r="E201" s="43"/>
      <c r="F201" s="43"/>
      <c r="G201" s="38"/>
      <c r="H201" s="68"/>
      <c r="I201" s="50"/>
      <c r="J201" s="50"/>
      <c r="K201" s="50"/>
      <c r="L201" s="50"/>
    </row>
    <row r="202" spans="1:12" x14ac:dyDescent="0.35">
      <c r="A202" s="30"/>
      <c r="B202" s="43"/>
      <c r="C202" s="36"/>
      <c r="D202" s="42"/>
      <c r="E202" s="43"/>
      <c r="F202" s="43"/>
      <c r="G202" s="38"/>
      <c r="H202" s="68"/>
      <c r="I202" s="50"/>
      <c r="J202" s="50"/>
      <c r="K202" s="50"/>
      <c r="L202" s="50"/>
    </row>
    <row r="203" spans="1:12" x14ac:dyDescent="0.35">
      <c r="A203" s="30"/>
      <c r="B203" s="43"/>
      <c r="C203" s="43"/>
      <c r="D203" s="42"/>
      <c r="E203" s="43"/>
      <c r="F203" s="43"/>
      <c r="G203" s="38"/>
      <c r="H203" s="68"/>
      <c r="I203" s="50"/>
      <c r="J203" s="50"/>
      <c r="K203" s="50"/>
      <c r="L203" s="50"/>
    </row>
    <row r="204" spans="1:12" x14ac:dyDescent="0.35">
      <c r="A204" s="30"/>
      <c r="B204" s="43"/>
      <c r="C204" s="43"/>
      <c r="D204" s="42"/>
      <c r="E204" s="43"/>
      <c r="F204" s="43"/>
      <c r="G204" s="38"/>
      <c r="H204" s="68"/>
      <c r="I204" s="50"/>
      <c r="J204" s="50"/>
      <c r="K204" s="50"/>
      <c r="L204" s="50"/>
    </row>
    <row r="205" spans="1:12" x14ac:dyDescent="0.35">
      <c r="A205" s="30"/>
      <c r="B205" s="43"/>
      <c r="C205" s="43"/>
      <c r="D205" s="42"/>
      <c r="E205" s="43"/>
      <c r="F205" s="43"/>
      <c r="G205" s="38"/>
      <c r="H205" s="68"/>
      <c r="I205" s="50"/>
      <c r="J205" s="50"/>
      <c r="K205" s="50"/>
      <c r="L205" s="50"/>
    </row>
    <row r="206" spans="1:12" x14ac:dyDescent="0.35">
      <c r="A206" s="30"/>
      <c r="B206" s="43"/>
      <c r="C206" s="36"/>
      <c r="D206" s="42"/>
      <c r="E206" s="43"/>
      <c r="F206" s="43"/>
      <c r="G206" s="38"/>
      <c r="H206" s="68"/>
      <c r="I206" s="50"/>
      <c r="J206" s="50"/>
      <c r="K206" s="50"/>
      <c r="L206" s="50"/>
    </row>
    <row r="207" spans="1:12" x14ac:dyDescent="0.35">
      <c r="A207" s="30"/>
      <c r="B207" s="43"/>
      <c r="C207" s="43"/>
      <c r="D207" s="42"/>
      <c r="E207" s="43"/>
      <c r="F207" s="43"/>
      <c r="G207" s="38"/>
      <c r="H207" s="68"/>
      <c r="I207" s="50"/>
      <c r="J207" s="50"/>
      <c r="K207" s="50"/>
      <c r="L207" s="50"/>
    </row>
    <row r="208" spans="1:12" x14ac:dyDescent="0.35">
      <c r="A208" s="47"/>
      <c r="B208" s="55"/>
      <c r="C208" s="55"/>
      <c r="D208" s="50"/>
      <c r="E208" s="55"/>
      <c r="F208" s="55"/>
      <c r="G208" s="52"/>
      <c r="H208" s="68"/>
      <c r="I208" s="50"/>
      <c r="J208" s="50"/>
      <c r="K208" s="50"/>
      <c r="L208" s="50"/>
    </row>
    <row r="209" spans="1:12" x14ac:dyDescent="0.35">
      <c r="A209" s="30"/>
      <c r="B209" s="43"/>
      <c r="C209" s="43"/>
      <c r="D209" s="42"/>
      <c r="E209" s="43"/>
      <c r="F209" s="43"/>
      <c r="G209" s="51"/>
      <c r="H209" s="68"/>
      <c r="I209" s="50"/>
      <c r="J209" s="50"/>
      <c r="K209" s="50"/>
      <c r="L209" s="50"/>
    </row>
    <row r="210" spans="1:12" x14ac:dyDescent="0.35">
      <c r="A210" s="30"/>
      <c r="B210" s="43"/>
      <c r="C210" s="43"/>
      <c r="D210" s="42"/>
      <c r="E210" s="43"/>
      <c r="F210" s="43"/>
      <c r="G210" s="51"/>
      <c r="H210" s="68"/>
      <c r="I210" s="50"/>
      <c r="J210" s="50"/>
      <c r="K210" s="50"/>
      <c r="L210" s="50"/>
    </row>
    <row r="211" spans="1:12" x14ac:dyDescent="0.35">
      <c r="A211" s="30"/>
      <c r="B211" s="43"/>
      <c r="C211" s="43"/>
      <c r="D211" s="42"/>
      <c r="E211" s="43"/>
      <c r="F211" s="43"/>
      <c r="G211" s="51"/>
      <c r="H211" s="68"/>
      <c r="I211" s="50"/>
      <c r="J211" s="50"/>
      <c r="K211" s="50"/>
      <c r="L211" s="50"/>
    </row>
    <row r="212" spans="1:12" x14ac:dyDescent="0.35">
      <c r="A212" s="30"/>
      <c r="B212" s="43"/>
      <c r="C212" s="43"/>
      <c r="D212" s="42"/>
      <c r="E212" s="43"/>
      <c r="F212" s="43"/>
      <c r="G212" s="51"/>
      <c r="H212" s="68"/>
      <c r="I212" s="50"/>
      <c r="J212" s="50"/>
      <c r="K212" s="50"/>
      <c r="L212" s="50"/>
    </row>
    <row r="213" spans="1:12" x14ac:dyDescent="0.35">
      <c r="A213" s="30"/>
      <c r="B213" s="43"/>
      <c r="C213" s="43"/>
      <c r="D213" s="42"/>
      <c r="E213" s="43"/>
      <c r="F213" s="43"/>
      <c r="G213" s="51"/>
      <c r="H213" s="68"/>
      <c r="I213" s="50"/>
      <c r="J213" s="50"/>
      <c r="K213" s="50"/>
      <c r="L213" s="50"/>
    </row>
    <row r="214" spans="1:12" x14ac:dyDescent="0.35">
      <c r="A214" s="30"/>
      <c r="B214" s="43"/>
      <c r="C214" s="43"/>
      <c r="D214" s="42"/>
      <c r="E214" s="43"/>
      <c r="F214" s="43"/>
      <c r="G214" s="51"/>
      <c r="H214" s="68"/>
      <c r="I214" s="50"/>
      <c r="J214" s="50"/>
      <c r="K214" s="50"/>
      <c r="L214" s="50"/>
    </row>
    <row r="215" spans="1:12" x14ac:dyDescent="0.35">
      <c r="A215" s="30"/>
      <c r="B215" s="43"/>
      <c r="C215" s="43"/>
      <c r="D215" s="42"/>
      <c r="E215" s="43"/>
      <c r="F215" s="43"/>
      <c r="G215" s="51"/>
      <c r="H215" s="68"/>
      <c r="I215" s="50"/>
      <c r="J215" s="50"/>
      <c r="K215" s="50"/>
      <c r="L215" s="50"/>
    </row>
    <row r="216" spans="1:12" x14ac:dyDescent="0.35">
      <c r="A216" s="30"/>
      <c r="B216" s="43"/>
      <c r="C216" s="43"/>
      <c r="D216" s="42"/>
      <c r="E216" s="43"/>
      <c r="F216" s="43"/>
      <c r="G216" s="51"/>
      <c r="H216" s="68"/>
      <c r="I216" s="50"/>
      <c r="J216" s="50"/>
      <c r="K216" s="50"/>
      <c r="L216" s="50"/>
    </row>
    <row r="217" spans="1:12" x14ac:dyDescent="0.35">
      <c r="A217" s="30"/>
      <c r="B217" s="43"/>
      <c r="C217" s="43"/>
      <c r="D217" s="42"/>
      <c r="E217" s="43"/>
      <c r="F217" s="43"/>
      <c r="G217" s="51"/>
      <c r="H217" s="68"/>
      <c r="I217" s="50"/>
      <c r="J217" s="50"/>
      <c r="K217" s="50"/>
      <c r="L217" s="50"/>
    </row>
    <row r="218" spans="1:12" x14ac:dyDescent="0.35">
      <c r="A218" s="30"/>
      <c r="B218" s="43"/>
      <c r="C218" s="43"/>
      <c r="D218" s="42"/>
      <c r="E218" s="43"/>
      <c r="F218" s="43"/>
      <c r="G218" s="51"/>
      <c r="H218" s="68"/>
      <c r="I218" s="50"/>
      <c r="J218" s="50"/>
      <c r="K218" s="50"/>
      <c r="L218" s="50"/>
    </row>
    <row r="219" spans="1:12" x14ac:dyDescent="0.35">
      <c r="A219" s="30"/>
      <c r="B219" s="43"/>
      <c r="C219" s="43"/>
      <c r="D219" s="42"/>
      <c r="E219" s="43"/>
      <c r="F219" s="43"/>
      <c r="G219" s="51"/>
      <c r="H219" s="68"/>
      <c r="I219" s="50"/>
      <c r="J219" s="50"/>
      <c r="K219" s="50"/>
      <c r="L219" s="50"/>
    </row>
    <row r="220" spans="1:12" x14ac:dyDescent="0.35">
      <c r="A220" s="30"/>
      <c r="B220" s="43"/>
      <c r="C220" s="43"/>
      <c r="D220" s="42"/>
      <c r="E220" s="43"/>
      <c r="F220" s="43"/>
      <c r="G220" s="51"/>
      <c r="H220" s="68"/>
      <c r="I220" s="50"/>
      <c r="J220" s="50"/>
      <c r="K220" s="50"/>
      <c r="L220" s="50"/>
    </row>
    <row r="221" spans="1:12" x14ac:dyDescent="0.35">
      <c r="A221" s="30"/>
      <c r="B221" s="43"/>
      <c r="C221" s="43"/>
      <c r="D221" s="42"/>
      <c r="E221" s="43"/>
      <c r="F221" s="43"/>
      <c r="G221" s="51"/>
      <c r="H221" s="68"/>
      <c r="I221" s="50"/>
      <c r="J221" s="50"/>
      <c r="K221" s="50"/>
      <c r="L221" s="50"/>
    </row>
    <row r="222" spans="1:12" x14ac:dyDescent="0.35">
      <c r="A222" s="30"/>
      <c r="B222" s="43"/>
      <c r="C222" s="43"/>
      <c r="D222" s="42"/>
      <c r="E222" s="43"/>
      <c r="F222" s="43"/>
      <c r="G222" s="51"/>
      <c r="H222" s="68"/>
      <c r="I222" s="50"/>
      <c r="J222" s="50"/>
      <c r="K222" s="50"/>
      <c r="L222" s="50"/>
    </row>
    <row r="223" spans="1:12" x14ac:dyDescent="0.35">
      <c r="A223" s="30"/>
      <c r="B223" s="43"/>
      <c r="C223" s="43"/>
      <c r="D223" s="42"/>
      <c r="E223" s="43"/>
      <c r="F223" s="43"/>
      <c r="G223" s="51"/>
      <c r="H223" s="68"/>
      <c r="I223" s="50"/>
      <c r="J223" s="50"/>
      <c r="K223" s="50"/>
      <c r="L223" s="50"/>
    </row>
    <row r="224" spans="1:12" x14ac:dyDescent="0.35">
      <c r="A224" s="30"/>
      <c r="B224" s="43"/>
      <c r="C224" s="43"/>
      <c r="D224" s="42"/>
      <c r="E224" s="43"/>
      <c r="F224" s="43"/>
      <c r="G224" s="51"/>
      <c r="H224" s="68"/>
      <c r="I224" s="50"/>
      <c r="J224" s="50"/>
      <c r="K224" s="50"/>
      <c r="L224" s="50"/>
    </row>
    <row r="225" spans="1:12" x14ac:dyDescent="0.35">
      <c r="A225" s="30"/>
      <c r="B225" s="43"/>
      <c r="C225" s="43"/>
      <c r="D225" s="42"/>
      <c r="E225" s="43"/>
      <c r="F225" s="43"/>
      <c r="G225" s="51"/>
      <c r="H225" s="68"/>
      <c r="I225" s="50"/>
      <c r="J225" s="50"/>
      <c r="K225" s="50"/>
      <c r="L225" s="50"/>
    </row>
    <row r="226" spans="1:12" x14ac:dyDescent="0.35">
      <c r="A226" s="30"/>
      <c r="B226" s="43"/>
      <c r="C226" s="43"/>
      <c r="D226" s="42"/>
      <c r="E226" s="43"/>
      <c r="F226" s="43"/>
      <c r="G226" s="51"/>
      <c r="H226" s="68"/>
      <c r="I226" s="50"/>
      <c r="J226" s="50"/>
      <c r="K226" s="50"/>
      <c r="L226" s="50"/>
    </row>
    <row r="227" spans="1:12" x14ac:dyDescent="0.35">
      <c r="A227" s="47"/>
      <c r="B227" s="55"/>
      <c r="C227" s="55"/>
      <c r="D227" s="50"/>
      <c r="E227" s="55"/>
      <c r="F227" s="55"/>
      <c r="G227" s="52"/>
      <c r="H227" s="68"/>
      <c r="I227" s="50"/>
      <c r="J227" s="50"/>
      <c r="K227" s="50"/>
      <c r="L227" s="50"/>
    </row>
    <row r="228" spans="1:12" x14ac:dyDescent="0.35">
      <c r="A228" s="42"/>
      <c r="B228" s="43"/>
      <c r="C228" s="43"/>
      <c r="D228" s="42"/>
      <c r="E228" s="43"/>
      <c r="F228" s="43"/>
      <c r="G228" s="51"/>
      <c r="H228" s="68"/>
      <c r="I228" s="50"/>
      <c r="J228" s="50"/>
      <c r="K228" s="50"/>
      <c r="L228" s="50"/>
    </row>
    <row r="229" spans="1:12" x14ac:dyDescent="0.35">
      <c r="A229" s="42"/>
      <c r="B229" s="43"/>
      <c r="C229" s="43"/>
      <c r="D229" s="42"/>
      <c r="E229" s="43"/>
      <c r="F229" s="43"/>
      <c r="G229" s="51"/>
      <c r="H229" s="68"/>
      <c r="I229" s="50"/>
      <c r="J229" s="50"/>
      <c r="K229" s="50"/>
      <c r="L229" s="50"/>
    </row>
    <row r="230" spans="1:12" x14ac:dyDescent="0.35">
      <c r="A230" s="42"/>
      <c r="B230" s="43"/>
      <c r="C230" s="43"/>
      <c r="D230" s="42"/>
      <c r="E230" s="43"/>
      <c r="F230" s="43"/>
      <c r="G230" s="51"/>
      <c r="H230" s="68"/>
      <c r="I230" s="50"/>
      <c r="J230" s="50"/>
      <c r="K230" s="50"/>
      <c r="L230" s="50"/>
    </row>
    <row r="231" spans="1:12" x14ac:dyDescent="0.35">
      <c r="A231" s="42"/>
      <c r="B231" s="43"/>
      <c r="C231" s="43"/>
      <c r="D231" s="42"/>
      <c r="E231" s="43"/>
      <c r="F231" s="43"/>
      <c r="G231" s="51"/>
      <c r="H231" s="68"/>
      <c r="I231" s="50"/>
      <c r="J231" s="50"/>
      <c r="K231" s="50"/>
      <c r="L231" s="50"/>
    </row>
    <row r="232" spans="1:12" x14ac:dyDescent="0.35">
      <c r="A232" s="42"/>
      <c r="B232" s="43"/>
      <c r="C232" s="43"/>
      <c r="D232" s="42"/>
      <c r="E232" s="43"/>
      <c r="F232" s="43"/>
      <c r="G232" s="51"/>
      <c r="H232" s="68"/>
      <c r="I232" s="50"/>
      <c r="J232" s="50"/>
      <c r="K232" s="50"/>
      <c r="L232" s="50"/>
    </row>
    <row r="233" spans="1:12" x14ac:dyDescent="0.35">
      <c r="A233" s="73"/>
      <c r="B233" s="43"/>
      <c r="C233" s="43"/>
      <c r="D233" s="42"/>
      <c r="E233" s="43"/>
      <c r="F233" s="43"/>
      <c r="G233" s="51"/>
      <c r="H233" s="68"/>
      <c r="I233" s="50"/>
      <c r="J233" s="50"/>
      <c r="K233" s="50"/>
      <c r="L233" s="50"/>
    </row>
    <row r="234" spans="1:12" x14ac:dyDescent="0.35">
      <c r="A234" s="42"/>
      <c r="B234" s="43"/>
      <c r="C234" s="43"/>
      <c r="D234" s="42"/>
      <c r="E234" s="43"/>
      <c r="F234" s="43"/>
      <c r="G234" s="51"/>
      <c r="H234" s="68"/>
      <c r="I234" s="50"/>
      <c r="J234" s="50"/>
      <c r="K234" s="50"/>
      <c r="L234" s="50"/>
    </row>
    <row r="235" spans="1:12" x14ac:dyDescent="0.35">
      <c r="A235" s="42"/>
      <c r="B235" s="43"/>
      <c r="C235" s="43"/>
      <c r="D235" s="42"/>
      <c r="E235" s="43"/>
      <c r="F235" s="43"/>
      <c r="G235" s="51"/>
      <c r="H235" s="68"/>
      <c r="I235" s="50"/>
      <c r="J235" s="50"/>
      <c r="K235" s="50"/>
      <c r="L235" s="50"/>
    </row>
    <row r="236" spans="1:12" x14ac:dyDescent="0.35">
      <c r="A236" s="42"/>
      <c r="B236" s="43"/>
      <c r="C236" s="43"/>
      <c r="D236" s="42"/>
      <c r="E236" s="43"/>
      <c r="F236" s="43"/>
      <c r="G236" s="51"/>
      <c r="H236" s="68"/>
      <c r="I236" s="50"/>
      <c r="J236" s="50"/>
      <c r="K236" s="50"/>
      <c r="L236" s="50"/>
    </row>
    <row r="237" spans="1:12" x14ac:dyDescent="0.35">
      <c r="A237" s="42"/>
      <c r="B237" s="43"/>
      <c r="C237" s="43"/>
      <c r="D237" s="42"/>
      <c r="E237" s="43"/>
      <c r="F237" s="43"/>
      <c r="G237" s="51"/>
      <c r="H237" s="68"/>
      <c r="I237" s="50"/>
      <c r="J237" s="50"/>
      <c r="K237" s="50"/>
      <c r="L237" s="50"/>
    </row>
    <row r="238" spans="1:12" x14ac:dyDescent="0.35">
      <c r="A238" s="42"/>
      <c r="B238" s="43"/>
      <c r="C238" s="43"/>
      <c r="D238" s="42"/>
      <c r="E238" s="43"/>
      <c r="F238" s="43"/>
      <c r="G238" s="51"/>
      <c r="H238" s="68"/>
      <c r="I238" s="50"/>
      <c r="J238" s="50"/>
      <c r="K238" s="50"/>
      <c r="L238" s="50"/>
    </row>
    <row r="239" spans="1:12" x14ac:dyDescent="0.35">
      <c r="A239" s="42"/>
      <c r="B239" s="43"/>
      <c r="C239" s="43"/>
      <c r="D239" s="42"/>
      <c r="E239" s="43"/>
      <c r="F239" s="43"/>
      <c r="G239" s="51"/>
      <c r="H239" s="68"/>
      <c r="I239" s="50"/>
      <c r="J239" s="50"/>
      <c r="K239" s="50"/>
      <c r="L239" s="50"/>
    </row>
    <row r="240" spans="1:12" x14ac:dyDescent="0.35">
      <c r="A240" s="42"/>
      <c r="B240" s="43"/>
      <c r="C240" s="43"/>
      <c r="D240" s="42"/>
      <c r="E240" s="43"/>
      <c r="F240" s="43"/>
      <c r="G240" s="51"/>
      <c r="H240" s="68"/>
      <c r="I240" s="50"/>
      <c r="J240" s="50"/>
      <c r="K240" s="50"/>
      <c r="L240" s="50"/>
    </row>
    <row r="241" spans="1:12" x14ac:dyDescent="0.35">
      <c r="A241" s="30"/>
      <c r="B241" s="43"/>
      <c r="C241" s="43"/>
      <c r="D241" s="42"/>
      <c r="E241" s="43"/>
      <c r="F241" s="43"/>
      <c r="G241" s="51"/>
      <c r="H241" s="68"/>
      <c r="I241" s="50"/>
      <c r="J241" s="50"/>
      <c r="K241" s="50"/>
      <c r="L241" s="50"/>
    </row>
    <row r="242" spans="1:12" x14ac:dyDescent="0.35">
      <c r="A242" s="30"/>
      <c r="B242" s="36"/>
      <c r="C242" s="36"/>
      <c r="D242" s="42"/>
      <c r="E242" s="43"/>
      <c r="F242" s="43"/>
      <c r="G242" s="51"/>
      <c r="H242" s="68"/>
      <c r="I242" s="50"/>
      <c r="J242" s="50"/>
      <c r="K242" s="50"/>
      <c r="L242" s="50"/>
    </row>
    <row r="243" spans="1:12" x14ac:dyDescent="0.35">
      <c r="A243" s="30"/>
      <c r="B243" s="36"/>
      <c r="C243" s="36"/>
      <c r="D243" s="42"/>
      <c r="E243" s="43"/>
      <c r="F243" s="43"/>
      <c r="G243" s="51"/>
      <c r="H243" s="68"/>
      <c r="I243" s="50"/>
      <c r="J243" s="50"/>
      <c r="K243" s="50"/>
      <c r="L243" s="50"/>
    </row>
    <row r="244" spans="1:12" x14ac:dyDescent="0.35">
      <c r="A244" s="30"/>
      <c r="B244" s="43"/>
      <c r="C244" s="43"/>
      <c r="D244" s="42"/>
      <c r="E244" s="43"/>
      <c r="F244" s="43"/>
      <c r="G244" s="51"/>
      <c r="H244" s="68"/>
      <c r="I244" s="50"/>
      <c r="J244" s="50"/>
      <c r="K244" s="50"/>
      <c r="L244" s="50"/>
    </row>
    <row r="245" spans="1:12" x14ac:dyDescent="0.35">
      <c r="A245" s="30"/>
      <c r="B245" s="36"/>
      <c r="C245" s="36"/>
      <c r="D245" s="42"/>
      <c r="E245" s="43"/>
      <c r="F245" s="43"/>
      <c r="G245" s="51"/>
      <c r="H245" s="68"/>
      <c r="I245" s="50"/>
      <c r="J245" s="50"/>
      <c r="K245" s="50"/>
      <c r="L245" s="50"/>
    </row>
    <row r="246" spans="1:12" x14ac:dyDescent="0.35">
      <c r="A246" s="30"/>
      <c r="B246" s="43"/>
      <c r="C246" s="36"/>
      <c r="D246" s="42"/>
      <c r="E246" s="43"/>
      <c r="F246" s="43"/>
      <c r="G246" s="51"/>
      <c r="H246" s="68"/>
      <c r="I246" s="50"/>
      <c r="J246" s="50"/>
      <c r="K246" s="50"/>
      <c r="L246" s="50"/>
    </row>
    <row r="247" spans="1:12" x14ac:dyDescent="0.35">
      <c r="A247" s="30"/>
      <c r="B247" s="36"/>
      <c r="C247" s="36"/>
      <c r="D247" s="42"/>
      <c r="E247" s="43"/>
      <c r="F247" s="43"/>
      <c r="G247" s="51"/>
      <c r="H247" s="68"/>
      <c r="I247" s="50"/>
      <c r="J247" s="50"/>
      <c r="K247" s="50"/>
      <c r="L247" s="50"/>
    </row>
    <row r="248" spans="1:12" x14ac:dyDescent="0.35">
      <c r="A248" s="30"/>
      <c r="B248" s="36"/>
      <c r="C248" s="36"/>
      <c r="D248" s="42"/>
      <c r="E248" s="43"/>
      <c r="F248" s="43"/>
      <c r="G248" s="51"/>
      <c r="H248" s="68"/>
      <c r="I248" s="50"/>
      <c r="J248" s="50"/>
      <c r="K248" s="50"/>
      <c r="L248" s="50"/>
    </row>
    <row r="249" spans="1:12" x14ac:dyDescent="0.35">
      <c r="A249" s="30"/>
      <c r="B249" s="43"/>
      <c r="C249" s="43"/>
      <c r="D249" s="42"/>
      <c r="E249" s="43"/>
      <c r="F249" s="43"/>
      <c r="G249" s="51"/>
      <c r="H249" s="68"/>
      <c r="I249" s="50"/>
      <c r="J249" s="50"/>
      <c r="K249" s="50"/>
      <c r="L249" s="50"/>
    </row>
    <row r="250" spans="1:12" x14ac:dyDescent="0.35">
      <c r="A250" s="30"/>
      <c r="B250" s="36"/>
      <c r="C250" s="36"/>
      <c r="D250" s="42"/>
      <c r="E250" s="43"/>
      <c r="F250" s="43"/>
      <c r="G250" s="51"/>
      <c r="H250" s="68"/>
      <c r="I250" s="50"/>
      <c r="J250" s="50"/>
      <c r="K250" s="50"/>
      <c r="L250" s="50"/>
    </row>
    <row r="251" spans="1:12" x14ac:dyDescent="0.35">
      <c r="A251" s="30"/>
      <c r="B251" s="36"/>
      <c r="C251" s="36"/>
      <c r="D251" s="42"/>
      <c r="E251" s="43"/>
      <c r="F251" s="43"/>
      <c r="G251" s="51"/>
      <c r="H251" s="68"/>
      <c r="I251" s="50"/>
      <c r="J251" s="50"/>
      <c r="K251" s="50"/>
      <c r="L251" s="50"/>
    </row>
    <row r="252" spans="1:12" x14ac:dyDescent="0.35">
      <c r="A252" s="30"/>
      <c r="B252" s="36"/>
      <c r="C252" s="36"/>
      <c r="D252" s="42"/>
      <c r="E252" s="43"/>
      <c r="F252" s="43"/>
      <c r="G252" s="51"/>
      <c r="H252" s="68"/>
      <c r="I252" s="50"/>
      <c r="J252" s="50"/>
      <c r="K252" s="50"/>
      <c r="L252" s="50"/>
    </row>
    <row r="253" spans="1:12" x14ac:dyDescent="0.35">
      <c r="A253" s="30"/>
      <c r="B253" s="36"/>
      <c r="C253" s="36"/>
      <c r="D253" s="42"/>
      <c r="E253" s="43"/>
      <c r="F253" s="43"/>
      <c r="G253" s="51"/>
      <c r="H253" s="68"/>
      <c r="I253" s="50"/>
      <c r="J253" s="50"/>
      <c r="K253" s="50"/>
      <c r="L253" s="50"/>
    </row>
    <row r="254" spans="1:12" x14ac:dyDescent="0.35">
      <c r="A254" s="30"/>
      <c r="B254" s="43"/>
      <c r="C254" s="43"/>
      <c r="D254" s="42"/>
      <c r="E254" s="43"/>
      <c r="F254" s="43"/>
      <c r="G254" s="51"/>
      <c r="H254" s="68"/>
      <c r="I254" s="50"/>
      <c r="J254" s="50"/>
      <c r="K254" s="50"/>
      <c r="L254" s="50"/>
    </row>
    <row r="255" spans="1:12" x14ac:dyDescent="0.35">
      <c r="A255" s="30"/>
      <c r="B255" s="36"/>
      <c r="C255" s="36"/>
      <c r="D255" s="42"/>
      <c r="E255" s="43"/>
      <c r="F255" s="43"/>
      <c r="G255" s="51"/>
      <c r="H255" s="68"/>
      <c r="I255" s="50"/>
      <c r="J255" s="50"/>
      <c r="K255" s="50"/>
      <c r="L255" s="50"/>
    </row>
    <row r="256" spans="1:12" x14ac:dyDescent="0.35">
      <c r="A256" s="50"/>
      <c r="B256" s="55"/>
      <c r="C256" s="55"/>
      <c r="D256" s="50"/>
      <c r="E256" s="55"/>
      <c r="F256" s="55"/>
      <c r="G256" s="52"/>
      <c r="H256" s="50"/>
      <c r="I256" s="50"/>
      <c r="J256" s="50"/>
      <c r="K256" s="50"/>
      <c r="L256" s="50"/>
    </row>
    <row r="257" spans="1:12" x14ac:dyDescent="0.35">
      <c r="A257" s="50"/>
      <c r="B257" s="55"/>
      <c r="C257" s="55"/>
      <c r="D257" s="50"/>
      <c r="E257" s="55"/>
      <c r="F257" s="55"/>
      <c r="G257" s="52"/>
      <c r="H257" s="50"/>
      <c r="I257" s="50"/>
      <c r="J257" s="50"/>
      <c r="K257" s="50"/>
      <c r="L257" s="50"/>
    </row>
    <row r="258" spans="1:12" x14ac:dyDescent="0.35">
      <c r="A258" s="50"/>
      <c r="B258" s="55"/>
      <c r="C258" s="55"/>
      <c r="D258" s="50"/>
      <c r="E258" s="55"/>
      <c r="F258" s="55"/>
      <c r="G258" s="52"/>
      <c r="H258" s="50"/>
      <c r="I258" s="50"/>
      <c r="J258" s="50"/>
      <c r="K258" s="50"/>
      <c r="L258" s="50"/>
    </row>
    <row r="259" spans="1:12" x14ac:dyDescent="0.35">
      <c r="A259" s="50"/>
      <c r="B259" s="55"/>
      <c r="C259" s="55"/>
      <c r="D259" s="50"/>
      <c r="E259" s="55"/>
      <c r="F259" s="55"/>
      <c r="G259" s="52"/>
      <c r="H259" s="50"/>
      <c r="I259" s="50"/>
      <c r="J259" s="50"/>
      <c r="K259" s="50"/>
      <c r="L259" s="50"/>
    </row>
    <row r="260" spans="1:12" x14ac:dyDescent="0.35">
      <c r="A260" s="50"/>
      <c r="B260" s="55"/>
      <c r="C260" s="55"/>
      <c r="D260" s="50"/>
      <c r="E260" s="55"/>
      <c r="F260" s="55"/>
      <c r="G260" s="52"/>
      <c r="H260" s="50"/>
      <c r="I260" s="50"/>
      <c r="J260" s="50"/>
      <c r="K260" s="50"/>
      <c r="L260" s="50"/>
    </row>
    <row r="261" spans="1:12" x14ac:dyDescent="0.35">
      <c r="A261" s="50"/>
      <c r="B261" s="55"/>
      <c r="C261" s="55"/>
      <c r="D261" s="50"/>
      <c r="E261" s="55"/>
      <c r="F261" s="55"/>
      <c r="G261" s="52"/>
      <c r="H261" s="50"/>
      <c r="I261" s="50"/>
      <c r="J261" s="50"/>
      <c r="K261" s="50"/>
      <c r="L261" s="50"/>
    </row>
    <row r="262" spans="1:12" x14ac:dyDescent="0.35">
      <c r="A262" s="50"/>
      <c r="B262" s="55"/>
      <c r="C262" s="55"/>
      <c r="D262" s="50"/>
      <c r="E262" s="55"/>
      <c r="F262" s="55"/>
      <c r="G262" s="52"/>
      <c r="H262" s="50"/>
      <c r="I262" s="50"/>
      <c r="J262" s="50"/>
      <c r="K262" s="50"/>
      <c r="L262" s="50"/>
    </row>
    <row r="263" spans="1:12" x14ac:dyDescent="0.35">
      <c r="A263" s="50"/>
      <c r="B263" s="55"/>
      <c r="C263" s="55"/>
      <c r="D263" s="50"/>
      <c r="E263" s="55"/>
      <c r="F263" s="55"/>
      <c r="G263" s="52"/>
      <c r="H263" s="50"/>
      <c r="I263" s="50"/>
      <c r="J263" s="50"/>
      <c r="K263" s="50"/>
      <c r="L263" s="50"/>
    </row>
    <row r="264" spans="1:12" x14ac:dyDescent="0.35">
      <c r="A264" s="50"/>
      <c r="B264" s="55"/>
      <c r="C264" s="55"/>
      <c r="D264" s="50"/>
      <c r="E264" s="55"/>
      <c r="F264" s="55"/>
      <c r="G264" s="52"/>
      <c r="H264" s="50"/>
      <c r="I264" s="50"/>
      <c r="J264" s="50"/>
      <c r="K264" s="50"/>
      <c r="L264" s="50"/>
    </row>
    <row r="265" spans="1:12" x14ac:dyDescent="0.35">
      <c r="A265" s="50"/>
      <c r="B265" s="55"/>
      <c r="C265" s="55"/>
      <c r="D265" s="50"/>
      <c r="E265" s="55"/>
      <c r="F265" s="55"/>
      <c r="G265" s="52"/>
      <c r="H265" s="50"/>
      <c r="I265" s="50"/>
      <c r="J265" s="50"/>
      <c r="K265" s="50"/>
      <c r="L265" s="50"/>
    </row>
    <row r="266" spans="1:12" x14ac:dyDescent="0.35">
      <c r="A266" s="50"/>
      <c r="B266" s="55"/>
      <c r="C266" s="55"/>
      <c r="D266" s="50"/>
      <c r="E266" s="55"/>
      <c r="F266" s="55"/>
      <c r="G266" s="52"/>
      <c r="H266" s="50"/>
      <c r="I266" s="50"/>
      <c r="J266" s="50"/>
      <c r="K266" s="50"/>
      <c r="L266" s="50"/>
    </row>
    <row r="267" spans="1:12" x14ac:dyDescent="0.35">
      <c r="A267" s="50"/>
      <c r="B267" s="55"/>
      <c r="C267" s="55"/>
      <c r="D267" s="50"/>
      <c r="E267" s="55"/>
      <c r="F267" s="55"/>
      <c r="G267" s="52"/>
      <c r="H267" s="50"/>
      <c r="I267" s="50"/>
      <c r="J267" s="50"/>
      <c r="K267" s="50"/>
      <c r="L267" s="50"/>
    </row>
    <row r="268" spans="1:12" x14ac:dyDescent="0.35">
      <c r="A268" s="50"/>
      <c r="B268" s="55"/>
      <c r="C268" s="55"/>
      <c r="D268" s="50"/>
      <c r="E268" s="55"/>
      <c r="F268" s="55"/>
      <c r="G268" s="52"/>
      <c r="H268" s="50"/>
      <c r="I268" s="50"/>
      <c r="J268" s="50"/>
      <c r="K268" s="50"/>
      <c r="L268" s="50"/>
    </row>
    <row r="269" spans="1:12" x14ac:dyDescent="0.35">
      <c r="A269" s="50"/>
      <c r="B269" s="55"/>
      <c r="C269" s="55"/>
      <c r="D269" s="50"/>
      <c r="E269" s="55"/>
      <c r="F269" s="55"/>
      <c r="G269" s="52"/>
      <c r="H269" s="50"/>
      <c r="I269" s="50"/>
      <c r="J269" s="50"/>
      <c r="K269" s="50"/>
      <c r="L269" s="50"/>
    </row>
    <row r="270" spans="1:12" x14ac:dyDescent="0.35">
      <c r="A270" s="50"/>
      <c r="B270" s="55"/>
      <c r="C270" s="55"/>
      <c r="D270" s="50"/>
      <c r="E270" s="55"/>
      <c r="F270" s="55"/>
      <c r="G270" s="52"/>
      <c r="H270" s="50"/>
      <c r="I270" s="50"/>
      <c r="J270" s="50"/>
      <c r="K270" s="50"/>
      <c r="L270" s="50"/>
    </row>
    <row r="271" spans="1:12" x14ac:dyDescent="0.35">
      <c r="A271" s="50"/>
      <c r="B271" s="55"/>
      <c r="C271" s="55"/>
      <c r="D271" s="50"/>
      <c r="E271" s="55"/>
      <c r="F271" s="55"/>
      <c r="G271" s="52"/>
      <c r="H271" s="50"/>
      <c r="I271" s="50"/>
      <c r="J271" s="50"/>
      <c r="K271" s="50"/>
      <c r="L271" s="50"/>
    </row>
    <row r="272" spans="1:12" x14ac:dyDescent="0.35">
      <c r="A272" s="50"/>
      <c r="B272" s="55"/>
      <c r="C272" s="55"/>
      <c r="D272" s="50"/>
      <c r="E272" s="55"/>
      <c r="F272" s="55"/>
      <c r="G272" s="52"/>
      <c r="H272" s="50"/>
      <c r="I272" s="50"/>
      <c r="J272" s="50"/>
      <c r="K272" s="50"/>
      <c r="L272" s="50"/>
    </row>
    <row r="273" spans="1:12" x14ac:dyDescent="0.35">
      <c r="A273" s="50"/>
      <c r="B273" s="55"/>
      <c r="C273" s="55"/>
      <c r="D273" s="50"/>
      <c r="E273" s="55"/>
      <c r="F273" s="55"/>
      <c r="G273" s="52"/>
      <c r="H273" s="50"/>
      <c r="I273" s="50"/>
      <c r="J273" s="50"/>
      <c r="K273" s="50"/>
      <c r="L273" s="50"/>
    </row>
    <row r="274" spans="1:12" x14ac:dyDescent="0.35">
      <c r="A274" s="50"/>
      <c r="B274" s="55"/>
      <c r="C274" s="55"/>
      <c r="D274" s="50"/>
      <c r="E274" s="55"/>
      <c r="F274" s="55"/>
      <c r="G274" s="52"/>
      <c r="H274" s="50"/>
      <c r="I274" s="50"/>
      <c r="J274" s="50"/>
      <c r="K274" s="50"/>
      <c r="L274" s="50"/>
    </row>
    <row r="275" spans="1:12" x14ac:dyDescent="0.35">
      <c r="A275" s="50"/>
      <c r="B275" s="55"/>
      <c r="C275" s="55"/>
      <c r="D275" s="50"/>
      <c r="E275" s="55"/>
      <c r="F275" s="55"/>
      <c r="G275" s="52"/>
      <c r="H275" s="50"/>
      <c r="I275" s="50"/>
      <c r="J275" s="50"/>
      <c r="K275" s="50"/>
      <c r="L275" s="50"/>
    </row>
    <row r="276" spans="1:12" x14ac:dyDescent="0.35">
      <c r="A276" s="50"/>
      <c r="B276" s="55"/>
      <c r="C276" s="55"/>
      <c r="D276" s="50"/>
      <c r="E276" s="55"/>
      <c r="F276" s="55"/>
      <c r="G276" s="52"/>
      <c r="H276" s="50"/>
      <c r="I276" s="50"/>
      <c r="J276" s="50"/>
      <c r="K276" s="50"/>
      <c r="L276" s="50"/>
    </row>
    <row r="277" spans="1:12" x14ac:dyDescent="0.35">
      <c r="A277" s="50"/>
      <c r="B277" s="55"/>
      <c r="C277" s="55"/>
      <c r="D277" s="50"/>
      <c r="E277" s="55"/>
      <c r="F277" s="55"/>
      <c r="G277" s="52"/>
      <c r="H277" s="50"/>
      <c r="I277" s="50"/>
      <c r="J277" s="50"/>
      <c r="K277" s="50"/>
      <c r="L277" s="50"/>
    </row>
    <row r="278" spans="1:12" x14ac:dyDescent="0.35">
      <c r="A278" s="50"/>
      <c r="B278" s="55"/>
      <c r="C278" s="55"/>
      <c r="D278" s="50"/>
      <c r="E278" s="55"/>
      <c r="F278" s="55"/>
      <c r="G278" s="52"/>
      <c r="H278" s="50"/>
      <c r="I278" s="50"/>
      <c r="J278" s="50"/>
      <c r="K278" s="50"/>
      <c r="L278" s="50"/>
    </row>
    <row r="279" spans="1:12" x14ac:dyDescent="0.35">
      <c r="A279" s="50"/>
      <c r="B279" s="55"/>
      <c r="C279" s="55"/>
      <c r="D279" s="50"/>
      <c r="E279" s="55"/>
      <c r="F279" s="55"/>
      <c r="G279" s="52"/>
      <c r="H279" s="50"/>
      <c r="I279" s="50"/>
      <c r="J279" s="50"/>
      <c r="K279" s="50"/>
      <c r="L279" s="50"/>
    </row>
    <row r="280" spans="1:12" x14ac:dyDescent="0.35">
      <c r="A280" s="50"/>
      <c r="B280" s="55"/>
      <c r="C280" s="55"/>
      <c r="D280" s="50"/>
      <c r="E280" s="55"/>
      <c r="F280" s="55"/>
      <c r="G280" s="52"/>
      <c r="H280" s="50"/>
      <c r="I280" s="50"/>
      <c r="J280" s="50"/>
      <c r="K280" s="50"/>
      <c r="L280" s="50"/>
    </row>
    <row r="281" spans="1:12" x14ac:dyDescent="0.35">
      <c r="A281" s="50"/>
      <c r="B281" s="55"/>
      <c r="C281" s="55"/>
      <c r="D281" s="50"/>
      <c r="E281" s="55"/>
      <c r="F281" s="55"/>
      <c r="G281" s="52"/>
      <c r="H281" s="50"/>
      <c r="I281" s="50"/>
      <c r="J281" s="50"/>
      <c r="K281" s="50"/>
      <c r="L281" s="50"/>
    </row>
    <row r="282" spans="1:12" x14ac:dyDescent="0.35">
      <c r="A282" s="50"/>
      <c r="B282" s="55"/>
      <c r="C282" s="55"/>
      <c r="D282" s="50"/>
      <c r="E282" s="55"/>
      <c r="F282" s="55"/>
      <c r="G282" s="52"/>
      <c r="H282" s="50"/>
      <c r="I282" s="50"/>
      <c r="J282" s="50"/>
      <c r="K282" s="50"/>
      <c r="L282" s="50"/>
    </row>
    <row r="283" spans="1:12" x14ac:dyDescent="0.35">
      <c r="A283" s="50"/>
      <c r="B283" s="55"/>
      <c r="C283" s="55"/>
      <c r="D283" s="50"/>
      <c r="E283" s="55"/>
      <c r="F283" s="55"/>
      <c r="G283" s="52"/>
      <c r="H283" s="50"/>
      <c r="I283" s="50"/>
      <c r="J283" s="50"/>
      <c r="K283" s="50"/>
      <c r="L283" s="50"/>
    </row>
    <row r="284" spans="1:12" x14ac:dyDescent="0.35">
      <c r="A284" s="50"/>
      <c r="B284" s="55"/>
      <c r="C284" s="55"/>
      <c r="D284" s="50"/>
      <c r="E284" s="55"/>
      <c r="F284" s="55"/>
      <c r="G284" s="52"/>
      <c r="H284" s="50"/>
      <c r="I284" s="50"/>
      <c r="J284" s="50"/>
      <c r="K284" s="50"/>
      <c r="L284" s="50"/>
    </row>
    <row r="285" spans="1:12" x14ac:dyDescent="0.35">
      <c r="A285" s="50"/>
      <c r="B285" s="55"/>
      <c r="C285" s="55"/>
      <c r="D285" s="50"/>
      <c r="E285" s="55"/>
      <c r="F285" s="55"/>
      <c r="G285" s="52"/>
      <c r="H285" s="50"/>
      <c r="I285" s="50"/>
      <c r="J285" s="50"/>
      <c r="K285" s="50"/>
      <c r="L285" s="50"/>
    </row>
    <row r="286" spans="1:12" x14ac:dyDescent="0.35">
      <c r="A286" s="50"/>
      <c r="B286" s="55"/>
      <c r="C286" s="55"/>
      <c r="D286" s="50"/>
      <c r="E286" s="55"/>
      <c r="F286" s="55"/>
      <c r="G286" s="52"/>
      <c r="H286" s="50"/>
      <c r="I286" s="50"/>
      <c r="J286" s="50"/>
      <c r="K286" s="50"/>
      <c r="L286" s="50"/>
    </row>
    <row r="287" spans="1:12" x14ac:dyDescent="0.35">
      <c r="A287" s="50"/>
      <c r="B287" s="55"/>
      <c r="C287" s="55"/>
      <c r="D287" s="50"/>
      <c r="E287" s="55"/>
      <c r="F287" s="55"/>
      <c r="G287" s="52"/>
      <c r="H287" s="50"/>
      <c r="I287" s="50"/>
      <c r="J287" s="50"/>
      <c r="K287" s="50"/>
      <c r="L287" s="50"/>
    </row>
    <row r="288" spans="1:12" x14ac:dyDescent="0.35">
      <c r="A288" s="50"/>
      <c r="B288" s="55"/>
      <c r="C288" s="55"/>
      <c r="D288" s="50"/>
      <c r="E288" s="55"/>
      <c r="F288" s="55"/>
      <c r="G288" s="52"/>
      <c r="H288" s="50"/>
      <c r="I288" s="50"/>
      <c r="J288" s="50"/>
      <c r="K288" s="50"/>
      <c r="L288" s="50"/>
    </row>
    <row r="289" spans="1:12" x14ac:dyDescent="0.35">
      <c r="A289" s="50"/>
      <c r="B289" s="55"/>
      <c r="C289" s="55"/>
      <c r="D289" s="50"/>
      <c r="E289" s="55"/>
      <c r="F289" s="55"/>
      <c r="G289" s="52"/>
      <c r="H289" s="50"/>
      <c r="I289" s="50"/>
      <c r="J289" s="50"/>
      <c r="K289" s="50"/>
      <c r="L289" s="50"/>
    </row>
    <row r="290" spans="1:12" x14ac:dyDescent="0.35">
      <c r="A290" s="50"/>
      <c r="B290" s="55"/>
      <c r="C290" s="55"/>
      <c r="D290" s="50"/>
      <c r="E290" s="55"/>
      <c r="F290" s="55"/>
      <c r="G290" s="52"/>
      <c r="H290" s="50"/>
      <c r="I290" s="50"/>
      <c r="J290" s="50"/>
      <c r="K290" s="50"/>
      <c r="L290" s="50"/>
    </row>
    <row r="291" spans="1:12" x14ac:dyDescent="0.35">
      <c r="A291" s="50"/>
      <c r="B291" s="55"/>
      <c r="C291" s="55"/>
      <c r="D291" s="50"/>
      <c r="E291" s="55"/>
      <c r="F291" s="55"/>
      <c r="G291" s="52"/>
      <c r="H291" s="50"/>
      <c r="I291" s="50"/>
      <c r="J291" s="50"/>
      <c r="K291" s="50"/>
      <c r="L291" s="50"/>
    </row>
    <row r="292" spans="1:12" x14ac:dyDescent="0.35">
      <c r="A292" s="50"/>
      <c r="B292" s="55"/>
      <c r="C292" s="55"/>
      <c r="D292" s="50"/>
      <c r="E292" s="55"/>
      <c r="F292" s="55"/>
      <c r="G292" s="52"/>
      <c r="H292" s="50"/>
      <c r="I292" s="50"/>
      <c r="J292" s="50"/>
      <c r="K292" s="50"/>
      <c r="L292" s="50"/>
    </row>
    <row r="293" spans="1:12" x14ac:dyDescent="0.35">
      <c r="A293" s="50"/>
      <c r="B293" s="55"/>
      <c r="C293" s="55"/>
      <c r="D293" s="50"/>
      <c r="E293" s="55"/>
      <c r="F293" s="55"/>
      <c r="G293" s="52"/>
      <c r="H293" s="50"/>
      <c r="I293" s="50"/>
      <c r="J293" s="50"/>
      <c r="K293" s="50"/>
      <c r="L293" s="50"/>
    </row>
    <row r="294" spans="1:12" x14ac:dyDescent="0.35">
      <c r="A294" s="50"/>
      <c r="B294" s="55"/>
      <c r="C294" s="55"/>
      <c r="D294" s="50"/>
      <c r="E294" s="55"/>
      <c r="F294" s="55"/>
      <c r="G294" s="52"/>
      <c r="H294" s="50"/>
      <c r="I294" s="50"/>
      <c r="J294" s="50"/>
      <c r="K294" s="50"/>
      <c r="L294" s="50"/>
    </row>
    <row r="295" spans="1:12" x14ac:dyDescent="0.35">
      <c r="A295" s="50"/>
      <c r="B295" s="55"/>
      <c r="C295" s="55"/>
      <c r="D295" s="50"/>
      <c r="E295" s="55"/>
      <c r="F295" s="55"/>
      <c r="G295" s="52"/>
      <c r="H295" s="50"/>
      <c r="I295" s="50"/>
      <c r="J295" s="50"/>
      <c r="K295" s="50"/>
      <c r="L295" s="50"/>
    </row>
    <row r="296" spans="1:12" x14ac:dyDescent="0.35">
      <c r="A296" s="50"/>
      <c r="B296" s="55"/>
      <c r="C296" s="55"/>
      <c r="D296" s="50"/>
      <c r="E296" s="55"/>
      <c r="F296" s="55"/>
      <c r="G296" s="52"/>
      <c r="H296" s="50"/>
      <c r="I296" s="50"/>
      <c r="J296" s="50"/>
      <c r="K296" s="50"/>
      <c r="L296" s="50"/>
    </row>
    <row r="297" spans="1:12" x14ac:dyDescent="0.35">
      <c r="A297" s="50"/>
      <c r="B297" s="55"/>
      <c r="C297" s="55"/>
      <c r="D297" s="50"/>
      <c r="E297" s="55"/>
      <c r="F297" s="55"/>
      <c r="G297" s="52"/>
      <c r="H297" s="50"/>
      <c r="I297" s="50"/>
      <c r="J297" s="50"/>
      <c r="K297" s="50"/>
      <c r="L297" s="50"/>
    </row>
    <row r="298" spans="1:12" x14ac:dyDescent="0.35">
      <c r="A298" s="50"/>
      <c r="B298" s="55"/>
      <c r="C298" s="55"/>
      <c r="D298" s="50"/>
      <c r="E298" s="55"/>
      <c r="F298" s="55"/>
      <c r="G298" s="52"/>
      <c r="H298" s="50"/>
      <c r="I298" s="50"/>
      <c r="J298" s="50"/>
      <c r="K298" s="50"/>
      <c r="L298" s="50"/>
    </row>
    <row r="299" spans="1:12" x14ac:dyDescent="0.35">
      <c r="A299" s="50"/>
      <c r="B299" s="55"/>
      <c r="C299" s="55"/>
      <c r="D299" s="50"/>
      <c r="E299" s="55"/>
      <c r="F299" s="55"/>
      <c r="G299" s="52"/>
      <c r="H299" s="50"/>
      <c r="I299" s="50"/>
      <c r="J299" s="50"/>
      <c r="K299" s="50"/>
      <c r="L299" s="50"/>
    </row>
    <row r="300" spans="1:12" x14ac:dyDescent="0.35">
      <c r="A300" s="50"/>
      <c r="B300" s="55"/>
      <c r="C300" s="55"/>
      <c r="D300" s="50"/>
      <c r="E300" s="55"/>
      <c r="F300" s="55"/>
      <c r="G300" s="52"/>
      <c r="H300" s="50"/>
      <c r="I300" s="50"/>
      <c r="J300" s="50"/>
      <c r="K300" s="50"/>
      <c r="L300" s="50"/>
    </row>
    <row r="301" spans="1:12" x14ac:dyDescent="0.35">
      <c r="A301" s="50"/>
      <c r="B301" s="55"/>
      <c r="C301" s="55"/>
      <c r="D301" s="50"/>
      <c r="E301" s="55"/>
      <c r="F301" s="55"/>
      <c r="G301" s="52"/>
      <c r="H301" s="50"/>
      <c r="I301" s="50"/>
      <c r="J301" s="50"/>
      <c r="K301" s="50"/>
      <c r="L301" s="50"/>
    </row>
    <row r="302" spans="1:12" x14ac:dyDescent="0.35">
      <c r="A302" s="50"/>
      <c r="B302" s="55"/>
      <c r="C302" s="55"/>
      <c r="D302" s="50"/>
      <c r="E302" s="55"/>
      <c r="F302" s="55"/>
      <c r="G302" s="52"/>
      <c r="H302" s="50"/>
      <c r="I302" s="50"/>
      <c r="J302" s="50"/>
      <c r="K302" s="50"/>
      <c r="L302" s="50"/>
    </row>
    <row r="303" spans="1:12" x14ac:dyDescent="0.35">
      <c r="A303" s="50"/>
      <c r="B303" s="55"/>
      <c r="C303" s="55"/>
      <c r="D303" s="50"/>
      <c r="E303" s="55"/>
      <c r="F303" s="55"/>
      <c r="G303" s="52"/>
      <c r="H303" s="50"/>
      <c r="I303" s="50"/>
      <c r="J303" s="50"/>
      <c r="K303" s="50"/>
      <c r="L303" s="50"/>
    </row>
    <row r="304" spans="1:12" x14ac:dyDescent="0.35">
      <c r="A304" s="50"/>
      <c r="B304" s="55"/>
      <c r="C304" s="55"/>
      <c r="D304" s="50"/>
      <c r="E304" s="55"/>
      <c r="F304" s="55"/>
      <c r="G304" s="52"/>
      <c r="H304" s="50"/>
      <c r="I304" s="50"/>
      <c r="J304" s="50"/>
      <c r="K304" s="50"/>
      <c r="L304" s="50"/>
    </row>
    <row r="305" spans="1:12" x14ac:dyDescent="0.35">
      <c r="A305" s="50"/>
      <c r="B305" s="55"/>
      <c r="C305" s="55"/>
      <c r="D305" s="50"/>
      <c r="E305" s="55"/>
      <c r="F305" s="55"/>
      <c r="G305" s="52"/>
      <c r="H305" s="50"/>
      <c r="I305" s="50"/>
      <c r="J305" s="50"/>
      <c r="K305" s="50"/>
      <c r="L305" s="50"/>
    </row>
    <row r="306" spans="1:12" x14ac:dyDescent="0.35">
      <c r="A306" s="50"/>
      <c r="B306" s="55"/>
      <c r="C306" s="55"/>
      <c r="D306" s="50"/>
      <c r="E306" s="55"/>
      <c r="F306" s="55"/>
      <c r="G306" s="52"/>
      <c r="H306" s="50"/>
      <c r="I306" s="50"/>
      <c r="J306" s="50"/>
      <c r="K306" s="50"/>
      <c r="L306" s="50"/>
    </row>
    <row r="307" spans="1:12" x14ac:dyDescent="0.35">
      <c r="A307" s="50"/>
      <c r="B307" s="55"/>
      <c r="C307" s="55"/>
      <c r="D307" s="50"/>
      <c r="E307" s="55"/>
      <c r="F307" s="55"/>
      <c r="G307" s="52"/>
      <c r="H307" s="50"/>
      <c r="I307" s="50"/>
      <c r="J307" s="50"/>
      <c r="K307" s="50"/>
      <c r="L307" s="50"/>
    </row>
    <row r="308" spans="1:12" x14ac:dyDescent="0.35">
      <c r="A308" s="50"/>
      <c r="B308" s="55"/>
      <c r="C308" s="55"/>
      <c r="D308" s="50"/>
      <c r="E308" s="55"/>
      <c r="F308" s="55"/>
      <c r="G308" s="52"/>
      <c r="H308" s="50"/>
      <c r="I308" s="50"/>
      <c r="J308" s="50"/>
      <c r="K308" s="50"/>
      <c r="L308" s="50"/>
    </row>
    <row r="309" spans="1:12" x14ac:dyDescent="0.35">
      <c r="A309" s="50"/>
      <c r="B309" s="55"/>
      <c r="C309" s="55"/>
      <c r="D309" s="50"/>
      <c r="E309" s="55"/>
      <c r="F309" s="55"/>
      <c r="G309" s="52"/>
      <c r="H309" s="50"/>
      <c r="I309" s="50"/>
      <c r="J309" s="50"/>
      <c r="K309" s="50"/>
      <c r="L309" s="50"/>
    </row>
    <row r="310" spans="1:12" x14ac:dyDescent="0.35">
      <c r="A310" s="50"/>
      <c r="B310" s="55"/>
      <c r="C310" s="55"/>
      <c r="D310" s="50"/>
      <c r="E310" s="55"/>
      <c r="F310" s="55"/>
      <c r="G310" s="52"/>
      <c r="H310" s="50"/>
      <c r="I310" s="50"/>
      <c r="J310" s="50"/>
      <c r="K310" s="50"/>
      <c r="L310" s="50"/>
    </row>
    <row r="311" spans="1:12" x14ac:dyDescent="0.35">
      <c r="A311" s="50"/>
      <c r="B311" s="55"/>
      <c r="C311" s="55"/>
      <c r="D311" s="50"/>
      <c r="E311" s="55"/>
      <c r="F311" s="55"/>
      <c r="G311" s="52"/>
      <c r="H311" s="50"/>
      <c r="I311" s="50"/>
      <c r="J311" s="50"/>
      <c r="K311" s="50"/>
      <c r="L311" s="50"/>
    </row>
    <row r="312" spans="1:12" x14ac:dyDescent="0.35">
      <c r="A312" s="50"/>
      <c r="B312" s="55"/>
      <c r="C312" s="55"/>
      <c r="D312" s="50"/>
      <c r="E312" s="55"/>
      <c r="F312" s="55"/>
      <c r="G312" s="52"/>
      <c r="H312" s="50"/>
      <c r="I312" s="50"/>
      <c r="J312" s="50"/>
      <c r="K312" s="50"/>
      <c r="L312" s="50"/>
    </row>
    <row r="313" spans="1:12" x14ac:dyDescent="0.35">
      <c r="A313" s="50"/>
      <c r="B313" s="55"/>
      <c r="C313" s="55"/>
      <c r="D313" s="50"/>
      <c r="E313" s="55"/>
      <c r="F313" s="55"/>
      <c r="G313" s="52"/>
      <c r="H313" s="50"/>
      <c r="I313" s="50"/>
      <c r="J313" s="50"/>
      <c r="K313" s="50"/>
      <c r="L313" s="50"/>
    </row>
    <row r="314" spans="1:12" x14ac:dyDescent="0.35">
      <c r="A314" s="50"/>
      <c r="B314" s="55"/>
      <c r="C314" s="55"/>
      <c r="D314" s="50"/>
      <c r="E314" s="55"/>
      <c r="F314" s="55"/>
      <c r="G314" s="52"/>
      <c r="H314" s="50"/>
      <c r="I314" s="50"/>
      <c r="J314" s="50"/>
      <c r="K314" s="50"/>
      <c r="L314" s="50"/>
    </row>
    <row r="315" spans="1:12" x14ac:dyDescent="0.35">
      <c r="A315" s="50"/>
      <c r="B315" s="55"/>
      <c r="C315" s="55"/>
      <c r="D315" s="50"/>
      <c r="E315" s="55"/>
      <c r="F315" s="55"/>
      <c r="G315" s="52"/>
      <c r="H315" s="50"/>
      <c r="I315" s="50"/>
      <c r="J315" s="50"/>
      <c r="K315" s="50"/>
      <c r="L315" s="50"/>
    </row>
    <row r="316" spans="1:12" x14ac:dyDescent="0.35">
      <c r="A316" s="50"/>
      <c r="B316" s="55"/>
      <c r="C316" s="55"/>
      <c r="D316" s="50"/>
      <c r="E316" s="55"/>
      <c r="F316" s="55"/>
      <c r="G316" s="52"/>
      <c r="H316" s="50"/>
      <c r="I316" s="50"/>
      <c r="J316" s="50"/>
      <c r="K316" s="50"/>
      <c r="L316" s="50"/>
    </row>
    <row r="317" spans="1:12" x14ac:dyDescent="0.35">
      <c r="A317" s="50"/>
      <c r="B317" s="55"/>
      <c r="C317" s="55"/>
      <c r="D317" s="50"/>
      <c r="E317" s="55"/>
      <c r="F317" s="55"/>
      <c r="G317" s="52"/>
      <c r="H317" s="50"/>
      <c r="I317" s="50"/>
      <c r="J317" s="50"/>
      <c r="K317" s="50"/>
      <c r="L317" s="50"/>
    </row>
    <row r="318" spans="1:12" x14ac:dyDescent="0.35">
      <c r="A318" s="50"/>
      <c r="B318" s="55"/>
      <c r="C318" s="55"/>
      <c r="D318" s="50"/>
      <c r="E318" s="55"/>
      <c r="F318" s="55"/>
      <c r="G318" s="52"/>
      <c r="H318" s="50"/>
      <c r="I318" s="50"/>
      <c r="J318" s="50"/>
      <c r="K318" s="50"/>
      <c r="L318" s="50"/>
    </row>
    <row r="319" spans="1:12" x14ac:dyDescent="0.35">
      <c r="A319" s="50"/>
      <c r="B319" s="55"/>
      <c r="C319" s="55"/>
      <c r="D319" s="50"/>
      <c r="E319" s="55"/>
      <c r="F319" s="55"/>
      <c r="G319" s="52"/>
      <c r="H319" s="50"/>
      <c r="I319" s="50"/>
      <c r="J319" s="50"/>
      <c r="K319" s="50"/>
      <c r="L319" s="50"/>
    </row>
    <row r="320" spans="1:12" x14ac:dyDescent="0.35">
      <c r="A320" s="50"/>
      <c r="B320" s="55"/>
      <c r="C320" s="55"/>
      <c r="D320" s="50"/>
      <c r="E320" s="55"/>
      <c r="F320" s="55"/>
      <c r="G320" s="52"/>
      <c r="H320" s="50"/>
      <c r="I320" s="50"/>
      <c r="J320" s="50"/>
      <c r="K320" s="50"/>
      <c r="L320" s="50"/>
    </row>
    <row r="321" spans="1:12" x14ac:dyDescent="0.35">
      <c r="A321" s="50"/>
      <c r="B321" s="55"/>
      <c r="C321" s="55"/>
      <c r="D321" s="50"/>
      <c r="E321" s="55"/>
      <c r="F321" s="55"/>
      <c r="G321" s="52"/>
      <c r="H321" s="50"/>
      <c r="I321" s="50"/>
      <c r="J321" s="50"/>
      <c r="K321" s="50"/>
      <c r="L321" s="50"/>
    </row>
    <row r="322" spans="1:12" x14ac:dyDescent="0.35">
      <c r="A322" s="50"/>
      <c r="B322" s="55"/>
      <c r="C322" s="55"/>
      <c r="D322" s="50"/>
      <c r="E322" s="55"/>
      <c r="F322" s="55"/>
      <c r="G322" s="52"/>
      <c r="H322" s="50"/>
      <c r="I322" s="50"/>
      <c r="J322" s="50"/>
      <c r="K322" s="50"/>
      <c r="L322" s="50"/>
    </row>
    <row r="323" spans="1:12" x14ac:dyDescent="0.35">
      <c r="A323" s="50"/>
      <c r="B323" s="55"/>
      <c r="C323" s="55"/>
      <c r="D323" s="50"/>
      <c r="E323" s="55"/>
      <c r="F323" s="55"/>
      <c r="G323" s="52"/>
      <c r="H323" s="50"/>
      <c r="I323" s="50"/>
      <c r="J323" s="50"/>
      <c r="K323" s="50"/>
      <c r="L323" s="50"/>
    </row>
    <row r="324" spans="1:12" x14ac:dyDescent="0.35">
      <c r="A324" s="50"/>
      <c r="B324" s="55"/>
      <c r="C324" s="55"/>
      <c r="D324" s="50"/>
      <c r="E324" s="55"/>
      <c r="F324" s="55"/>
      <c r="G324" s="52"/>
      <c r="H324" s="50"/>
      <c r="I324" s="50"/>
      <c r="J324" s="50"/>
      <c r="K324" s="50"/>
      <c r="L324" s="50"/>
    </row>
    <row r="325" spans="1:12" x14ac:dyDescent="0.35">
      <c r="A325" s="50"/>
      <c r="B325" s="55"/>
      <c r="C325" s="55"/>
      <c r="D325" s="50"/>
      <c r="E325" s="55"/>
      <c r="F325" s="55"/>
      <c r="G325" s="52"/>
      <c r="H325" s="50"/>
      <c r="I325" s="50"/>
      <c r="J325" s="50"/>
      <c r="K325" s="50"/>
      <c r="L325" s="50"/>
    </row>
    <row r="326" spans="1:12" x14ac:dyDescent="0.35">
      <c r="A326" s="50"/>
      <c r="B326" s="55"/>
      <c r="C326" s="55"/>
      <c r="D326" s="50"/>
      <c r="E326" s="55"/>
      <c r="F326" s="55"/>
      <c r="G326" s="52"/>
      <c r="H326" s="50"/>
      <c r="I326" s="50"/>
      <c r="J326" s="50"/>
      <c r="K326" s="50"/>
      <c r="L326" s="50"/>
    </row>
    <row r="327" spans="1:12" x14ac:dyDescent="0.35">
      <c r="A327" s="50"/>
      <c r="B327" s="55"/>
      <c r="C327" s="55"/>
      <c r="D327" s="50"/>
      <c r="E327" s="55"/>
      <c r="F327" s="55"/>
      <c r="G327" s="52"/>
      <c r="H327" s="50"/>
      <c r="I327" s="50"/>
      <c r="J327" s="50"/>
      <c r="K327" s="50"/>
      <c r="L327" s="50"/>
    </row>
    <row r="328" spans="1:12" x14ac:dyDescent="0.35">
      <c r="A328" s="50"/>
      <c r="B328" s="55"/>
      <c r="C328" s="55"/>
      <c r="D328" s="50"/>
      <c r="E328" s="55"/>
      <c r="F328" s="55"/>
      <c r="G328" s="52"/>
      <c r="H328" s="50"/>
      <c r="I328" s="50"/>
      <c r="J328" s="50"/>
      <c r="K328" s="50"/>
      <c r="L328" s="50"/>
    </row>
    <row r="329" spans="1:12" x14ac:dyDescent="0.35">
      <c r="A329" s="50"/>
      <c r="B329" s="55"/>
      <c r="C329" s="55"/>
      <c r="D329" s="50"/>
      <c r="E329" s="55"/>
      <c r="F329" s="55"/>
      <c r="G329" s="52"/>
      <c r="H329" s="50"/>
      <c r="I329" s="50"/>
      <c r="J329" s="50"/>
      <c r="K329" s="50"/>
      <c r="L329" s="50"/>
    </row>
    <row r="330" spans="1:12" x14ac:dyDescent="0.35">
      <c r="A330" s="50"/>
      <c r="B330" s="55"/>
      <c r="C330" s="55"/>
      <c r="D330" s="50"/>
      <c r="E330" s="55"/>
      <c r="F330" s="55"/>
      <c r="G330" s="52"/>
      <c r="H330" s="50"/>
      <c r="I330" s="50"/>
      <c r="J330" s="50"/>
      <c r="K330" s="50"/>
      <c r="L330" s="50"/>
    </row>
    <row r="331" spans="1:12" x14ac:dyDescent="0.35">
      <c r="A331" s="50"/>
      <c r="B331" s="55"/>
      <c r="C331" s="55"/>
      <c r="D331" s="50"/>
      <c r="E331" s="55"/>
      <c r="F331" s="55"/>
      <c r="G331" s="52"/>
      <c r="H331" s="50"/>
      <c r="I331" s="50"/>
      <c r="J331" s="50"/>
      <c r="K331" s="50"/>
      <c r="L331" s="50"/>
    </row>
    <row r="332" spans="1:12" x14ac:dyDescent="0.35">
      <c r="A332" s="50"/>
      <c r="B332" s="55"/>
      <c r="C332" s="55"/>
      <c r="D332" s="50"/>
      <c r="E332" s="55"/>
      <c r="F332" s="55"/>
      <c r="G332" s="52"/>
      <c r="H332" s="50"/>
      <c r="I332" s="50"/>
      <c r="J332" s="50"/>
      <c r="K332" s="50"/>
      <c r="L332" s="50"/>
    </row>
    <row r="333" spans="1:12" x14ac:dyDescent="0.35">
      <c r="A333" s="50"/>
      <c r="B333" s="55"/>
      <c r="C333" s="55"/>
      <c r="D333" s="50"/>
      <c r="E333" s="55"/>
      <c r="F333" s="55"/>
      <c r="G333" s="52"/>
      <c r="H333" s="50"/>
      <c r="I333" s="50"/>
      <c r="J333" s="50"/>
      <c r="K333" s="50"/>
      <c r="L333" s="50"/>
    </row>
    <row r="334" spans="1:12" x14ac:dyDescent="0.35">
      <c r="A334" s="50"/>
      <c r="B334" s="55"/>
      <c r="C334" s="55"/>
      <c r="D334" s="50"/>
      <c r="E334" s="55"/>
      <c r="F334" s="55"/>
      <c r="G334" s="52"/>
      <c r="H334" s="50"/>
      <c r="I334" s="50"/>
      <c r="J334" s="50"/>
      <c r="K334" s="50"/>
      <c r="L334" s="50"/>
    </row>
    <row r="335" spans="1:12" x14ac:dyDescent="0.35">
      <c r="A335" s="50"/>
      <c r="B335" s="55"/>
      <c r="C335" s="55"/>
      <c r="D335" s="50"/>
      <c r="E335" s="55"/>
      <c r="F335" s="55"/>
      <c r="G335" s="52"/>
      <c r="H335" s="50"/>
      <c r="I335" s="50"/>
      <c r="J335" s="50"/>
      <c r="K335" s="50"/>
      <c r="L335" s="50"/>
    </row>
    <row r="336" spans="1:12" x14ac:dyDescent="0.35">
      <c r="A336" s="50"/>
      <c r="B336" s="55"/>
      <c r="C336" s="55"/>
      <c r="D336" s="50"/>
      <c r="E336" s="55"/>
      <c r="F336" s="55"/>
      <c r="G336" s="52"/>
      <c r="H336" s="50"/>
      <c r="I336" s="50"/>
      <c r="J336" s="50"/>
      <c r="K336" s="50"/>
      <c r="L336" s="50"/>
    </row>
    <row r="337" spans="1:12" x14ac:dyDescent="0.35">
      <c r="A337" s="50"/>
      <c r="B337" s="55"/>
      <c r="C337" s="55"/>
      <c r="D337" s="50"/>
      <c r="E337" s="55"/>
      <c r="F337" s="55"/>
      <c r="G337" s="52"/>
      <c r="H337" s="50"/>
      <c r="I337" s="50"/>
      <c r="J337" s="50"/>
      <c r="K337" s="50"/>
      <c r="L337" s="50"/>
    </row>
    <row r="338" spans="1:12" x14ac:dyDescent="0.35">
      <c r="A338" s="50"/>
      <c r="B338" s="55"/>
      <c r="C338" s="55"/>
      <c r="D338" s="50"/>
      <c r="E338" s="55"/>
      <c r="F338" s="55"/>
      <c r="G338" s="52"/>
      <c r="H338" s="50"/>
      <c r="I338" s="50"/>
      <c r="J338" s="50"/>
      <c r="K338" s="50"/>
      <c r="L338" s="50"/>
    </row>
    <row r="339" spans="1:12" x14ac:dyDescent="0.35">
      <c r="A339" s="50"/>
      <c r="B339" s="55"/>
      <c r="C339" s="55"/>
      <c r="D339" s="50"/>
      <c r="E339" s="55"/>
      <c r="F339" s="55"/>
      <c r="G339" s="52"/>
      <c r="H339" s="50"/>
      <c r="I339" s="50"/>
      <c r="J339" s="50"/>
      <c r="K339" s="50"/>
      <c r="L339" s="50"/>
    </row>
    <row r="340" spans="1:12" x14ac:dyDescent="0.35">
      <c r="A340" s="50"/>
      <c r="B340" s="55"/>
      <c r="C340" s="55"/>
      <c r="D340" s="50"/>
      <c r="E340" s="55"/>
      <c r="F340" s="55"/>
      <c r="G340" s="52"/>
      <c r="H340" s="50"/>
      <c r="I340" s="50"/>
      <c r="J340" s="50"/>
      <c r="K340" s="50"/>
      <c r="L340" s="50"/>
    </row>
    <row r="341" spans="1:12" x14ac:dyDescent="0.35">
      <c r="A341" s="50"/>
      <c r="B341" s="55"/>
      <c r="C341" s="55"/>
      <c r="D341" s="50"/>
      <c r="E341" s="55"/>
      <c r="F341" s="55"/>
      <c r="G341" s="52"/>
      <c r="H341" s="50"/>
      <c r="I341" s="50"/>
      <c r="J341" s="50"/>
      <c r="K341" s="50"/>
      <c r="L341" s="50"/>
    </row>
    <row r="342" spans="1:12" x14ac:dyDescent="0.35">
      <c r="A342" s="50"/>
      <c r="B342" s="55"/>
      <c r="C342" s="55"/>
      <c r="D342" s="50"/>
      <c r="E342" s="55"/>
      <c r="F342" s="55"/>
      <c r="G342" s="52"/>
      <c r="H342" s="50"/>
      <c r="I342" s="50"/>
      <c r="J342" s="50"/>
      <c r="K342" s="50"/>
      <c r="L342" s="50"/>
    </row>
    <row r="343" spans="1:12" x14ac:dyDescent="0.35">
      <c r="A343" s="50"/>
      <c r="B343" s="55"/>
      <c r="C343" s="55"/>
      <c r="D343" s="50"/>
      <c r="E343" s="55"/>
      <c r="F343" s="55"/>
      <c r="G343" s="52"/>
      <c r="H343" s="50"/>
      <c r="I343" s="50"/>
      <c r="J343" s="50"/>
      <c r="K343" s="50"/>
      <c r="L343" s="50"/>
    </row>
    <row r="344" spans="1:12" x14ac:dyDescent="0.35">
      <c r="A344" s="50"/>
      <c r="B344" s="55"/>
      <c r="C344" s="55"/>
      <c r="D344" s="50"/>
      <c r="E344" s="55"/>
      <c r="F344" s="55"/>
      <c r="G344" s="52"/>
      <c r="H344" s="50"/>
      <c r="I344" s="50"/>
      <c r="J344" s="50"/>
      <c r="K344" s="50"/>
      <c r="L344" s="50"/>
    </row>
    <row r="345" spans="1:12" x14ac:dyDescent="0.35">
      <c r="A345" s="50"/>
      <c r="B345" s="55"/>
      <c r="C345" s="55"/>
      <c r="D345" s="50"/>
      <c r="E345" s="55"/>
      <c r="F345" s="55"/>
      <c r="G345" s="52"/>
      <c r="H345" s="50"/>
      <c r="I345" s="50"/>
      <c r="J345" s="50"/>
      <c r="K345" s="50"/>
      <c r="L345" s="50"/>
    </row>
    <row r="346" spans="1:12" x14ac:dyDescent="0.35">
      <c r="A346" s="50"/>
      <c r="B346" s="55"/>
      <c r="C346" s="55"/>
      <c r="D346" s="50"/>
      <c r="E346" s="55"/>
      <c r="F346" s="55"/>
      <c r="G346" s="52"/>
      <c r="H346" s="50"/>
      <c r="I346" s="50"/>
      <c r="J346" s="50"/>
      <c r="K346" s="50"/>
      <c r="L346" s="50"/>
    </row>
    <row r="347" spans="1:12" x14ac:dyDescent="0.35">
      <c r="A347" s="50"/>
      <c r="B347" s="55"/>
      <c r="C347" s="55"/>
      <c r="D347" s="50"/>
      <c r="E347" s="55"/>
      <c r="F347" s="55"/>
      <c r="G347" s="52"/>
      <c r="H347" s="50"/>
      <c r="I347" s="50"/>
      <c r="J347" s="50"/>
      <c r="K347" s="50"/>
      <c r="L347" s="50"/>
    </row>
    <row r="348" spans="1:12" x14ac:dyDescent="0.35">
      <c r="A348" s="50"/>
      <c r="B348" s="55"/>
      <c r="C348" s="55"/>
      <c r="D348" s="50"/>
      <c r="E348" s="55"/>
      <c r="F348" s="55"/>
      <c r="G348" s="52"/>
      <c r="H348" s="50"/>
      <c r="I348" s="50"/>
      <c r="J348" s="50"/>
      <c r="K348" s="50"/>
      <c r="L348" s="50"/>
    </row>
    <row r="349" spans="1:12" x14ac:dyDescent="0.35">
      <c r="A349" s="50"/>
      <c r="B349" s="55"/>
      <c r="C349" s="55"/>
      <c r="D349" s="50"/>
      <c r="E349" s="55"/>
      <c r="F349" s="55"/>
      <c r="G349" s="52"/>
      <c r="H349" s="50"/>
      <c r="I349" s="50"/>
      <c r="J349" s="50"/>
      <c r="K349" s="50"/>
      <c r="L349" s="50"/>
    </row>
    <row r="350" spans="1:12" x14ac:dyDescent="0.35">
      <c r="A350" s="50"/>
      <c r="B350" s="55"/>
      <c r="C350" s="55"/>
      <c r="D350" s="50"/>
      <c r="E350" s="55"/>
      <c r="F350" s="55"/>
      <c r="G350" s="52"/>
      <c r="H350" s="50"/>
      <c r="I350" s="50"/>
      <c r="J350" s="50"/>
      <c r="K350" s="50"/>
      <c r="L350" s="50"/>
    </row>
    <row r="351" spans="1:12" x14ac:dyDescent="0.35">
      <c r="A351" s="50"/>
      <c r="B351" s="55"/>
      <c r="C351" s="55"/>
      <c r="D351" s="50"/>
      <c r="E351" s="55"/>
      <c r="F351" s="55"/>
      <c r="G351" s="52"/>
      <c r="H351" s="50"/>
      <c r="I351" s="50"/>
      <c r="J351" s="50"/>
      <c r="K351" s="50"/>
      <c r="L351" s="50"/>
    </row>
    <row r="352" spans="1:12" x14ac:dyDescent="0.35">
      <c r="A352" s="50"/>
      <c r="B352" s="55"/>
      <c r="C352" s="55"/>
      <c r="D352" s="50"/>
      <c r="E352" s="55"/>
      <c r="F352" s="55"/>
      <c r="G352" s="52"/>
      <c r="H352" s="50"/>
      <c r="I352" s="50"/>
      <c r="J352" s="50"/>
      <c r="K352" s="50"/>
      <c r="L352" s="50"/>
    </row>
    <row r="353" spans="1:12" x14ac:dyDescent="0.35">
      <c r="A353" s="50"/>
      <c r="B353" s="55"/>
      <c r="C353" s="55"/>
      <c r="D353" s="50"/>
      <c r="E353" s="55"/>
      <c r="F353" s="55"/>
      <c r="G353" s="52"/>
      <c r="H353" s="50"/>
      <c r="I353" s="50"/>
      <c r="J353" s="50"/>
      <c r="K353" s="50"/>
      <c r="L353" s="50"/>
    </row>
    <row r="354" spans="1:12" x14ac:dyDescent="0.35">
      <c r="A354" s="50"/>
      <c r="B354" s="55"/>
      <c r="C354" s="55"/>
      <c r="D354" s="50"/>
      <c r="E354" s="55"/>
      <c r="F354" s="55"/>
      <c r="G354" s="52"/>
      <c r="H354" s="50"/>
      <c r="I354" s="50"/>
      <c r="J354" s="50"/>
      <c r="K354" s="50"/>
      <c r="L354" s="50"/>
    </row>
    <row r="355" spans="1:12" x14ac:dyDescent="0.35">
      <c r="A355" s="50"/>
      <c r="B355" s="55"/>
      <c r="C355" s="55"/>
      <c r="D355" s="50"/>
      <c r="E355" s="55"/>
      <c r="F355" s="55"/>
      <c r="G355" s="52"/>
      <c r="H355" s="50"/>
      <c r="I355" s="50"/>
      <c r="J355" s="50"/>
      <c r="K355" s="50"/>
      <c r="L355" s="50"/>
    </row>
    <row r="356" spans="1:12" x14ac:dyDescent="0.35">
      <c r="A356" s="50"/>
      <c r="B356" s="55"/>
      <c r="C356" s="55"/>
      <c r="D356" s="50"/>
      <c r="E356" s="55"/>
      <c r="F356" s="55"/>
      <c r="G356" s="52"/>
      <c r="H356" s="50"/>
      <c r="I356" s="50"/>
      <c r="J356" s="50"/>
      <c r="K356" s="50"/>
      <c r="L356" s="50"/>
    </row>
    <row r="357" spans="1:12" x14ac:dyDescent="0.35">
      <c r="A357" s="50"/>
      <c r="B357" s="55"/>
      <c r="C357" s="55"/>
      <c r="D357" s="50"/>
      <c r="E357" s="55"/>
      <c r="F357" s="55"/>
      <c r="G357" s="52"/>
      <c r="H357" s="50"/>
      <c r="I357" s="50"/>
      <c r="J357" s="50"/>
      <c r="K357" s="50"/>
      <c r="L357" s="50"/>
    </row>
    <row r="358" spans="1:12" x14ac:dyDescent="0.35">
      <c r="A358" s="50"/>
      <c r="B358" s="55"/>
      <c r="C358" s="55"/>
      <c r="D358" s="50"/>
      <c r="E358" s="55"/>
      <c r="F358" s="55"/>
      <c r="G358" s="52"/>
      <c r="H358" s="50"/>
      <c r="I358" s="50"/>
      <c r="J358" s="50"/>
      <c r="K358" s="50"/>
      <c r="L358" s="50"/>
    </row>
    <row r="359" spans="1:12" x14ac:dyDescent="0.35">
      <c r="A359" s="50"/>
      <c r="B359" s="55"/>
      <c r="C359" s="55"/>
      <c r="D359" s="50"/>
      <c r="E359" s="55"/>
      <c r="F359" s="55"/>
      <c r="G359" s="52"/>
      <c r="H359" s="50"/>
      <c r="I359" s="50"/>
      <c r="J359" s="50"/>
      <c r="K359" s="50"/>
      <c r="L359" s="50"/>
    </row>
    <row r="360" spans="1:12" x14ac:dyDescent="0.35">
      <c r="A360" s="50"/>
      <c r="B360" s="55"/>
      <c r="C360" s="55"/>
      <c r="D360" s="50"/>
      <c r="E360" s="55"/>
      <c r="F360" s="55"/>
      <c r="G360" s="52"/>
      <c r="H360" s="50"/>
      <c r="I360" s="50"/>
      <c r="J360" s="50"/>
      <c r="K360" s="50"/>
      <c r="L360" s="50"/>
    </row>
    <row r="361" spans="1:12" x14ac:dyDescent="0.35">
      <c r="A361" s="50"/>
      <c r="B361" s="55"/>
      <c r="C361" s="55"/>
      <c r="D361" s="50"/>
      <c r="E361" s="55"/>
      <c r="F361" s="55"/>
      <c r="G361" s="52"/>
      <c r="H361" s="50"/>
      <c r="I361" s="50"/>
      <c r="J361" s="50"/>
      <c r="K361" s="50"/>
      <c r="L361" s="50"/>
    </row>
    <row r="362" spans="1:12" x14ac:dyDescent="0.35">
      <c r="A362" s="50"/>
      <c r="B362" s="55"/>
      <c r="C362" s="55"/>
      <c r="D362" s="50"/>
      <c r="E362" s="55"/>
      <c r="F362" s="55"/>
      <c r="G362" s="52"/>
      <c r="H362" s="50"/>
      <c r="I362" s="50"/>
      <c r="J362" s="50"/>
      <c r="K362" s="50"/>
      <c r="L362" s="50"/>
    </row>
    <row r="363" spans="1:12" x14ac:dyDescent="0.35">
      <c r="A363" s="50"/>
      <c r="B363" s="55"/>
      <c r="C363" s="55"/>
      <c r="D363" s="50"/>
      <c r="E363" s="55"/>
      <c r="F363" s="55"/>
      <c r="G363" s="52"/>
      <c r="H363" s="50"/>
      <c r="I363" s="50"/>
      <c r="J363" s="50"/>
      <c r="K363" s="50"/>
      <c r="L363" s="50"/>
    </row>
    <row r="364" spans="1:12" x14ac:dyDescent="0.35">
      <c r="A364" s="50"/>
      <c r="B364" s="55"/>
      <c r="C364" s="55"/>
      <c r="D364" s="50"/>
      <c r="E364" s="55"/>
      <c r="F364" s="55"/>
      <c r="G364" s="52"/>
      <c r="H364" s="50"/>
      <c r="I364" s="50"/>
      <c r="J364" s="50"/>
      <c r="K364" s="50"/>
      <c r="L364" s="50"/>
    </row>
    <row r="365" spans="1:12" x14ac:dyDescent="0.35">
      <c r="A365" s="50"/>
      <c r="B365" s="55"/>
      <c r="C365" s="55"/>
      <c r="D365" s="50"/>
      <c r="E365" s="55"/>
      <c r="F365" s="55"/>
      <c r="G365" s="52"/>
      <c r="H365" s="50"/>
      <c r="I365" s="50"/>
      <c r="J365" s="50"/>
      <c r="K365" s="50"/>
      <c r="L365" s="50"/>
    </row>
    <row r="366" spans="1:12" x14ac:dyDescent="0.35">
      <c r="A366" s="50"/>
      <c r="B366" s="55"/>
      <c r="C366" s="55"/>
      <c r="D366" s="50"/>
      <c r="E366" s="55"/>
      <c r="F366" s="55"/>
      <c r="G366" s="52"/>
      <c r="H366" s="50"/>
      <c r="I366" s="50"/>
      <c r="J366" s="50"/>
      <c r="K366" s="50"/>
      <c r="L366" s="50"/>
    </row>
    <row r="367" spans="1:12" x14ac:dyDescent="0.35">
      <c r="A367" s="50"/>
      <c r="B367" s="55"/>
      <c r="C367" s="55"/>
      <c r="D367" s="50"/>
      <c r="E367" s="55"/>
      <c r="F367" s="55"/>
      <c r="G367" s="52"/>
      <c r="H367" s="50"/>
      <c r="I367" s="50"/>
      <c r="J367" s="50"/>
      <c r="K367" s="50"/>
      <c r="L367" s="50"/>
    </row>
    <row r="368" spans="1:12" x14ac:dyDescent="0.35">
      <c r="A368" s="50"/>
      <c r="B368" s="55"/>
      <c r="C368" s="55"/>
      <c r="D368" s="50"/>
      <c r="E368" s="55"/>
      <c r="F368" s="55"/>
      <c r="G368" s="52"/>
      <c r="H368" s="50"/>
      <c r="I368" s="50"/>
      <c r="J368" s="50"/>
      <c r="K368" s="50"/>
      <c r="L368" s="50"/>
    </row>
    <row r="369" spans="1:12" x14ac:dyDescent="0.35">
      <c r="A369" s="50"/>
      <c r="B369" s="55"/>
      <c r="C369" s="55"/>
      <c r="D369" s="50"/>
      <c r="E369" s="55"/>
      <c r="F369" s="55"/>
      <c r="G369" s="52"/>
      <c r="H369" s="50"/>
      <c r="I369" s="50"/>
      <c r="J369" s="50"/>
      <c r="K369" s="50"/>
      <c r="L369" s="50"/>
    </row>
    <row r="370" spans="1:12" x14ac:dyDescent="0.35">
      <c r="A370" s="50"/>
      <c r="B370" s="55"/>
      <c r="C370" s="55"/>
      <c r="D370" s="50"/>
      <c r="E370" s="55"/>
      <c r="F370" s="55"/>
      <c r="G370" s="52"/>
      <c r="H370" s="50"/>
      <c r="I370" s="50"/>
      <c r="J370" s="50"/>
      <c r="K370" s="50"/>
      <c r="L370" s="50"/>
    </row>
    <row r="371" spans="1:12" x14ac:dyDescent="0.35">
      <c r="A371" s="50"/>
      <c r="B371" s="55"/>
      <c r="C371" s="55"/>
      <c r="D371" s="50"/>
      <c r="E371" s="55"/>
      <c r="F371" s="55"/>
      <c r="G371" s="52"/>
      <c r="H371" s="50"/>
      <c r="I371" s="50"/>
      <c r="J371" s="50"/>
      <c r="K371" s="50"/>
      <c r="L371" s="50"/>
    </row>
    <row r="372" spans="1:12" x14ac:dyDescent="0.35">
      <c r="A372" s="50"/>
      <c r="B372" s="55"/>
      <c r="C372" s="55"/>
      <c r="D372" s="50"/>
      <c r="E372" s="55"/>
      <c r="F372" s="55"/>
      <c r="G372" s="52"/>
      <c r="H372" s="50"/>
      <c r="I372" s="50"/>
      <c r="J372" s="50"/>
      <c r="K372" s="50"/>
      <c r="L372" s="50"/>
    </row>
    <row r="373" spans="1:12" x14ac:dyDescent="0.35">
      <c r="A373" s="50"/>
      <c r="B373" s="55"/>
      <c r="C373" s="55"/>
      <c r="D373" s="50"/>
      <c r="E373" s="55"/>
      <c r="F373" s="55"/>
      <c r="G373" s="52"/>
      <c r="H373" s="50"/>
      <c r="I373" s="50"/>
      <c r="J373" s="50"/>
      <c r="K373" s="50"/>
      <c r="L373" s="50"/>
    </row>
    <row r="374" spans="1:12" x14ac:dyDescent="0.35">
      <c r="A374" s="50"/>
      <c r="B374" s="55"/>
      <c r="C374" s="55"/>
      <c r="D374" s="50"/>
      <c r="E374" s="55"/>
      <c r="F374" s="55"/>
      <c r="G374" s="52"/>
      <c r="H374" s="50"/>
      <c r="I374" s="50"/>
      <c r="J374" s="50"/>
      <c r="K374" s="50"/>
      <c r="L374" s="50"/>
    </row>
  </sheetData>
  <mergeCells count="7">
    <mergeCell ref="G180:G196"/>
    <mergeCell ref="A179:G179"/>
    <mergeCell ref="A1:F1"/>
    <mergeCell ref="A3:G3"/>
    <mergeCell ref="A155:G155"/>
    <mergeCell ref="A30:G30"/>
    <mergeCell ref="A80:G80"/>
  </mergeCells>
  <phoneticPr fontId="5" type="noConversion"/>
  <pageMargins left="0.7" right="0.7" top="0.75" bottom="0.75" header="0.3" footer="0.3"/>
  <pageSetup paperSize="8" scale="2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9CFB-1E2E-42DC-A2F7-744DDAE23110}">
  <sheetPr>
    <tabColor rgb="FFFFFF00"/>
  </sheetPr>
  <dimension ref="A1:CE82"/>
  <sheetViews>
    <sheetView zoomScale="85" workbookViewId="0">
      <selection activeCell="A2" sqref="A2"/>
    </sheetView>
  </sheetViews>
  <sheetFormatPr defaultColWidth="9.08984375" defaultRowHeight="14.5" x14ac:dyDescent="0.35"/>
  <cols>
    <col min="1" max="1" width="37.54296875" customWidth="1"/>
    <col min="2" max="2" width="31.90625" bestFit="1" customWidth="1"/>
    <col min="3" max="3" width="13.90625" customWidth="1"/>
    <col min="4" max="4" width="15.6328125" customWidth="1"/>
    <col min="6" max="6" width="26.54296875" customWidth="1"/>
    <col min="7" max="7" width="34.453125" customWidth="1"/>
  </cols>
  <sheetData>
    <row r="1" spans="1:11" x14ac:dyDescent="0.35">
      <c r="A1" s="273" t="s">
        <v>1088</v>
      </c>
      <c r="B1" s="273"/>
      <c r="C1" s="273"/>
      <c r="D1" s="273"/>
      <c r="E1" s="273"/>
      <c r="F1" s="81"/>
    </row>
    <row r="2" spans="1:11" ht="29" x14ac:dyDescent="0.35">
      <c r="A2" s="41" t="s">
        <v>2</v>
      </c>
      <c r="B2" s="41" t="s">
        <v>110</v>
      </c>
      <c r="C2" s="41" t="s">
        <v>111</v>
      </c>
      <c r="D2" s="41" t="s">
        <v>108</v>
      </c>
      <c r="E2" s="41" t="s">
        <v>3</v>
      </c>
      <c r="F2" s="41" t="s">
        <v>527</v>
      </c>
      <c r="G2" s="41" t="s">
        <v>448</v>
      </c>
    </row>
    <row r="3" spans="1:11" x14ac:dyDescent="0.35">
      <c r="A3" s="198" t="s">
        <v>799</v>
      </c>
      <c r="B3" s="41"/>
      <c r="C3" s="41"/>
      <c r="D3" s="41"/>
      <c r="E3" s="41"/>
      <c r="F3" s="41"/>
      <c r="G3" s="41"/>
    </row>
    <row r="4" spans="1:11" s="29" customFormat="1" x14ac:dyDescent="0.35">
      <c r="A4" s="150" t="s">
        <v>720</v>
      </c>
      <c r="B4" s="163"/>
      <c r="C4" s="151"/>
      <c r="D4" s="152">
        <v>1</v>
      </c>
      <c r="E4" s="153">
        <v>4</v>
      </c>
      <c r="F4" s="152" t="s">
        <v>833</v>
      </c>
      <c r="G4" s="154" t="s">
        <v>425</v>
      </c>
      <c r="H4" s="50"/>
      <c r="I4" s="50"/>
      <c r="J4" s="50"/>
      <c r="K4" s="50"/>
    </row>
    <row r="5" spans="1:11" s="29" customFormat="1" x14ac:dyDescent="0.35">
      <c r="A5" s="150" t="s">
        <v>721</v>
      </c>
      <c r="B5" s="163"/>
      <c r="C5" s="151"/>
      <c r="D5" s="152">
        <v>1</v>
      </c>
      <c r="E5" s="153">
        <v>1</v>
      </c>
      <c r="F5" s="152" t="s">
        <v>833</v>
      </c>
      <c r="G5" s="154" t="s">
        <v>425</v>
      </c>
      <c r="H5" s="50"/>
      <c r="I5" s="50"/>
      <c r="J5" s="50"/>
      <c r="K5" s="50"/>
    </row>
    <row r="6" spans="1:11" s="29" customFormat="1" x14ac:dyDescent="0.35">
      <c r="A6" s="150" t="s">
        <v>722</v>
      </c>
      <c r="B6" s="152"/>
      <c r="C6" s="151"/>
      <c r="D6" s="152">
        <v>1</v>
      </c>
      <c r="E6" s="153">
        <v>3</v>
      </c>
      <c r="F6" s="152" t="s">
        <v>833</v>
      </c>
      <c r="G6" s="154" t="s">
        <v>425</v>
      </c>
      <c r="H6" s="50"/>
      <c r="I6" s="50"/>
      <c r="J6" s="50"/>
      <c r="K6" s="50"/>
    </row>
    <row r="7" spans="1:11" s="29" customFormat="1" x14ac:dyDescent="0.35">
      <c r="A7" s="150" t="s">
        <v>723</v>
      </c>
      <c r="B7" s="152"/>
      <c r="C7" s="151"/>
      <c r="D7" s="152">
        <v>1</v>
      </c>
      <c r="E7" s="153">
        <v>20</v>
      </c>
      <c r="F7" s="152" t="s">
        <v>833</v>
      </c>
      <c r="G7" s="154" t="s">
        <v>425</v>
      </c>
      <c r="H7" s="50"/>
      <c r="I7" s="50"/>
      <c r="J7" s="50"/>
      <c r="K7" s="50"/>
    </row>
    <row r="8" spans="1:11" s="29" customFormat="1" x14ac:dyDescent="0.35">
      <c r="A8" s="150" t="s">
        <v>151</v>
      </c>
      <c r="B8" s="164"/>
      <c r="C8" s="151"/>
      <c r="D8" s="152">
        <v>1</v>
      </c>
      <c r="E8" s="153">
        <v>10</v>
      </c>
      <c r="F8" s="152" t="s">
        <v>833</v>
      </c>
      <c r="G8" s="154" t="s">
        <v>425</v>
      </c>
      <c r="H8" s="50"/>
      <c r="I8" s="50"/>
      <c r="J8" s="50"/>
      <c r="K8" s="50"/>
    </row>
    <row r="9" spans="1:11" s="29" customFormat="1" x14ac:dyDescent="0.35">
      <c r="A9" s="150" t="s">
        <v>724</v>
      </c>
      <c r="B9" s="151"/>
      <c r="C9" s="151"/>
      <c r="D9" s="152">
        <v>1</v>
      </c>
      <c r="E9" s="153">
        <v>6</v>
      </c>
      <c r="F9" s="152" t="s">
        <v>833</v>
      </c>
      <c r="G9" s="154" t="s">
        <v>425</v>
      </c>
      <c r="H9" s="50"/>
      <c r="I9" s="50"/>
      <c r="J9" s="50"/>
      <c r="K9" s="50"/>
    </row>
    <row r="10" spans="1:11" s="29" customFormat="1" x14ac:dyDescent="0.35">
      <c r="A10" s="146" t="s">
        <v>798</v>
      </c>
      <c r="B10" s="90"/>
      <c r="C10" s="37"/>
      <c r="D10" s="39"/>
      <c r="E10" s="58"/>
      <c r="F10" s="39"/>
      <c r="G10" s="138"/>
      <c r="H10" s="50"/>
      <c r="I10" s="50"/>
      <c r="J10" s="50"/>
      <c r="K10" s="50"/>
    </row>
    <row r="11" spans="1:11" s="29" customFormat="1" x14ac:dyDescent="0.35">
      <c r="A11" s="150" t="s">
        <v>153</v>
      </c>
      <c r="B11" s="164" t="s">
        <v>154</v>
      </c>
      <c r="C11" s="151" t="s">
        <v>159</v>
      </c>
      <c r="D11" s="152">
        <v>1</v>
      </c>
      <c r="E11" s="153">
        <v>4</v>
      </c>
      <c r="F11" s="152" t="s">
        <v>833</v>
      </c>
      <c r="G11" s="154" t="s">
        <v>423</v>
      </c>
      <c r="H11" s="50"/>
      <c r="I11" s="50"/>
      <c r="J11" s="50"/>
      <c r="K11" s="50"/>
    </row>
    <row r="12" spans="1:11" s="29" customFormat="1" x14ac:dyDescent="0.35">
      <c r="A12" s="150" t="s">
        <v>152</v>
      </c>
      <c r="B12" s="151" t="s">
        <v>155</v>
      </c>
      <c r="C12" s="151" t="s">
        <v>159</v>
      </c>
      <c r="D12" s="152">
        <v>1</v>
      </c>
      <c r="E12" s="153">
        <v>6</v>
      </c>
      <c r="F12" s="152" t="s">
        <v>833</v>
      </c>
      <c r="G12" s="154" t="s">
        <v>423</v>
      </c>
      <c r="H12" s="50"/>
      <c r="I12" s="50"/>
      <c r="J12" s="50"/>
      <c r="K12" s="50"/>
    </row>
    <row r="13" spans="1:11" s="29" customFormat="1" x14ac:dyDescent="0.35">
      <c r="A13" s="150" t="s">
        <v>156</v>
      </c>
      <c r="B13" s="151" t="s">
        <v>157</v>
      </c>
      <c r="C13" s="151" t="s">
        <v>159</v>
      </c>
      <c r="D13" s="152">
        <v>1</v>
      </c>
      <c r="E13" s="153">
        <v>4</v>
      </c>
      <c r="F13" s="152" t="s">
        <v>833</v>
      </c>
      <c r="G13" s="154" t="s">
        <v>423</v>
      </c>
      <c r="H13" s="50"/>
      <c r="I13" s="50"/>
      <c r="J13" s="50"/>
      <c r="K13" s="50"/>
    </row>
    <row r="14" spans="1:11" s="29" customFormat="1" x14ac:dyDescent="0.35">
      <c r="A14" s="150" t="s">
        <v>726</v>
      </c>
      <c r="B14" s="151"/>
      <c r="C14" s="151"/>
      <c r="D14" s="152">
        <v>1</v>
      </c>
      <c r="E14" s="153">
        <v>4</v>
      </c>
      <c r="F14" s="152" t="s">
        <v>833</v>
      </c>
      <c r="G14" s="154" t="s">
        <v>423</v>
      </c>
      <c r="H14" s="50"/>
      <c r="I14" s="50"/>
      <c r="J14" s="50"/>
      <c r="K14" s="50"/>
    </row>
    <row r="15" spans="1:11" s="29" customFormat="1" x14ac:dyDescent="0.35">
      <c r="A15" s="150" t="s">
        <v>725</v>
      </c>
      <c r="B15" s="151" t="s">
        <v>158</v>
      </c>
      <c r="C15" s="151" t="s">
        <v>159</v>
      </c>
      <c r="D15" s="152">
        <v>1</v>
      </c>
      <c r="E15" s="153">
        <v>5</v>
      </c>
      <c r="F15" s="152" t="s">
        <v>833</v>
      </c>
      <c r="G15" s="154" t="s">
        <v>423</v>
      </c>
      <c r="H15" s="50"/>
      <c r="I15" s="50"/>
      <c r="J15" s="50"/>
      <c r="K15" s="50"/>
    </row>
    <row r="16" spans="1:11" s="29" customFormat="1" x14ac:dyDescent="0.35">
      <c r="A16" s="150" t="s">
        <v>727</v>
      </c>
      <c r="B16" s="151" t="s">
        <v>160</v>
      </c>
      <c r="C16" s="151" t="s">
        <v>159</v>
      </c>
      <c r="D16" s="152">
        <v>1</v>
      </c>
      <c r="E16" s="153">
        <v>5</v>
      </c>
      <c r="F16" s="152" t="s">
        <v>833</v>
      </c>
      <c r="G16" s="154" t="s">
        <v>423</v>
      </c>
      <c r="H16" s="50"/>
      <c r="I16" s="50"/>
      <c r="J16" s="50"/>
      <c r="K16" s="50"/>
    </row>
    <row r="17" spans="1:26" s="29" customFormat="1" x14ac:dyDescent="0.35">
      <c r="A17" s="150" t="s">
        <v>728</v>
      </c>
      <c r="B17" s="151" t="s">
        <v>161</v>
      </c>
      <c r="C17" s="151" t="s">
        <v>159</v>
      </c>
      <c r="D17" s="152">
        <v>1</v>
      </c>
      <c r="E17" s="153">
        <v>5</v>
      </c>
      <c r="F17" s="152" t="s">
        <v>833</v>
      </c>
      <c r="G17" s="154" t="s">
        <v>423</v>
      </c>
      <c r="H17" s="50"/>
      <c r="I17" s="50"/>
      <c r="J17" s="50"/>
      <c r="K17" s="50"/>
    </row>
    <row r="18" spans="1:26" s="29" customFormat="1" x14ac:dyDescent="0.35">
      <c r="A18" s="150"/>
      <c r="B18" s="151"/>
      <c r="C18" s="151"/>
      <c r="D18" s="152"/>
      <c r="E18" s="153"/>
      <c r="F18" s="152" t="s">
        <v>833</v>
      </c>
      <c r="G18" s="154" t="s">
        <v>423</v>
      </c>
      <c r="H18" s="50"/>
      <c r="I18" s="50"/>
      <c r="J18" s="50"/>
      <c r="K18" s="50"/>
    </row>
    <row r="19" spans="1:26" s="29" customFormat="1" x14ac:dyDescent="0.35">
      <c r="A19" s="146" t="s">
        <v>797</v>
      </c>
      <c r="B19" s="36"/>
      <c r="C19" s="36"/>
      <c r="D19" s="38"/>
      <c r="E19" s="43"/>
      <c r="F19" s="38"/>
      <c r="G19" s="138"/>
      <c r="H19" s="50"/>
      <c r="I19" s="50"/>
      <c r="J19" s="50"/>
      <c r="K19" s="50"/>
    </row>
    <row r="20" spans="1:26" s="29" customFormat="1" x14ac:dyDescent="0.35">
      <c r="A20" s="150" t="s">
        <v>711</v>
      </c>
      <c r="B20" s="151" t="s">
        <v>162</v>
      </c>
      <c r="C20" s="151" t="s">
        <v>163</v>
      </c>
      <c r="D20" s="152">
        <v>1</v>
      </c>
      <c r="E20" s="153">
        <v>3</v>
      </c>
      <c r="F20" s="152" t="s">
        <v>527</v>
      </c>
      <c r="G20" s="154" t="s">
        <v>426</v>
      </c>
      <c r="H20" s="50"/>
      <c r="I20" s="50"/>
      <c r="J20" s="50"/>
      <c r="K20" s="50"/>
    </row>
    <row r="21" spans="1:26" s="29" customFormat="1" x14ac:dyDescent="0.35">
      <c r="A21" s="150" t="s">
        <v>712</v>
      </c>
      <c r="B21" s="151" t="s">
        <v>164</v>
      </c>
      <c r="C21" s="151" t="s">
        <v>165</v>
      </c>
      <c r="D21" s="152">
        <v>1</v>
      </c>
      <c r="E21" s="153">
        <v>9</v>
      </c>
      <c r="F21" s="152" t="s">
        <v>527</v>
      </c>
      <c r="G21" s="154" t="s">
        <v>426</v>
      </c>
      <c r="H21" s="50"/>
      <c r="I21" s="50"/>
      <c r="J21" s="50"/>
      <c r="K21" s="50"/>
    </row>
    <row r="22" spans="1:26" s="29" customFormat="1" x14ac:dyDescent="0.35">
      <c r="A22" s="150" t="s">
        <v>713</v>
      </c>
      <c r="B22" s="151" t="s">
        <v>166</v>
      </c>
      <c r="C22" s="151" t="s">
        <v>165</v>
      </c>
      <c r="D22" s="152">
        <v>1</v>
      </c>
      <c r="E22" s="153">
        <v>9</v>
      </c>
      <c r="F22" s="152" t="s">
        <v>527</v>
      </c>
      <c r="G22" s="154" t="s">
        <v>426</v>
      </c>
      <c r="H22" s="50"/>
      <c r="I22" s="50"/>
      <c r="J22" s="50"/>
      <c r="K22" s="50"/>
    </row>
    <row r="23" spans="1:26" s="29" customFormat="1" x14ac:dyDescent="0.35">
      <c r="A23" s="150" t="s">
        <v>714</v>
      </c>
      <c r="B23" s="151"/>
      <c r="C23" s="151"/>
      <c r="D23" s="152">
        <v>1</v>
      </c>
      <c r="E23" s="153">
        <v>1</v>
      </c>
      <c r="F23" s="152" t="s">
        <v>527</v>
      </c>
      <c r="G23" s="154" t="s">
        <v>426</v>
      </c>
      <c r="H23" s="50"/>
      <c r="I23" s="50"/>
      <c r="J23" s="50"/>
      <c r="K23" s="50"/>
    </row>
    <row r="24" spans="1:26" s="29" customFormat="1" x14ac:dyDescent="0.35">
      <c r="A24" s="150" t="s">
        <v>715</v>
      </c>
      <c r="B24" s="151" t="s">
        <v>716</v>
      </c>
      <c r="C24" s="151" t="s">
        <v>751</v>
      </c>
      <c r="D24" s="152">
        <v>1</v>
      </c>
      <c r="E24" s="153">
        <v>3</v>
      </c>
      <c r="F24" s="152" t="s">
        <v>527</v>
      </c>
      <c r="G24" s="154" t="s">
        <v>426</v>
      </c>
      <c r="H24" s="50"/>
      <c r="I24" s="50"/>
      <c r="J24" s="50"/>
      <c r="K24" s="50"/>
    </row>
    <row r="25" spans="1:26" s="29" customFormat="1" x14ac:dyDescent="0.35">
      <c r="A25" s="150" t="s">
        <v>717</v>
      </c>
      <c r="B25" s="151"/>
      <c r="C25" s="151"/>
      <c r="D25" s="152">
        <v>1</v>
      </c>
      <c r="E25" s="153">
        <v>4</v>
      </c>
      <c r="F25" s="152" t="s">
        <v>527</v>
      </c>
      <c r="G25" s="154" t="s">
        <v>426</v>
      </c>
      <c r="H25" s="50"/>
      <c r="I25" s="50"/>
      <c r="J25" s="50"/>
      <c r="K25" s="50"/>
    </row>
    <row r="26" spans="1:26" s="29" customFormat="1" x14ac:dyDescent="0.35">
      <c r="A26" s="150" t="s">
        <v>718</v>
      </c>
      <c r="B26" s="151"/>
      <c r="C26" s="151"/>
      <c r="D26" s="152">
        <v>1</v>
      </c>
      <c r="E26" s="153">
        <v>1</v>
      </c>
      <c r="F26" s="152" t="s">
        <v>527</v>
      </c>
      <c r="G26" s="154" t="s">
        <v>426</v>
      </c>
      <c r="H26" s="50"/>
      <c r="I26" s="50"/>
      <c r="J26" s="50"/>
      <c r="K26" s="50"/>
    </row>
    <row r="27" spans="1:26" s="29" customFormat="1" x14ac:dyDescent="0.35">
      <c r="A27" s="150" t="s">
        <v>719</v>
      </c>
      <c r="B27" s="151"/>
      <c r="C27" s="151"/>
      <c r="D27" s="152">
        <v>1</v>
      </c>
      <c r="E27" s="153">
        <v>1</v>
      </c>
      <c r="F27" s="152" t="s">
        <v>527</v>
      </c>
      <c r="G27" s="154" t="s">
        <v>426</v>
      </c>
      <c r="H27" s="50"/>
      <c r="I27" s="50"/>
      <c r="J27" s="50"/>
      <c r="K27" s="50"/>
    </row>
    <row r="28" spans="1:26" s="29" customFormat="1" x14ac:dyDescent="0.35">
      <c r="A28" s="199" t="s">
        <v>796</v>
      </c>
      <c r="B28" s="62"/>
      <c r="C28" s="62"/>
      <c r="D28" s="63"/>
      <c r="E28" s="64"/>
      <c r="F28" s="63"/>
      <c r="G28" s="138"/>
      <c r="H28" s="50"/>
      <c r="I28" s="50"/>
      <c r="J28" s="50"/>
      <c r="K28" s="50"/>
    </row>
    <row r="29" spans="1:26" s="29" customFormat="1" x14ac:dyDescent="0.35">
      <c r="A29" s="162" t="s">
        <v>222</v>
      </c>
      <c r="B29" s="165" t="s">
        <v>223</v>
      </c>
      <c r="C29" s="165" t="s">
        <v>224</v>
      </c>
      <c r="D29" s="161">
        <v>1</v>
      </c>
      <c r="E29" s="166">
        <v>4</v>
      </c>
      <c r="F29" s="152" t="s">
        <v>791</v>
      </c>
      <c r="G29" s="154" t="s">
        <v>729</v>
      </c>
      <c r="H29" s="50"/>
      <c r="I29" s="50"/>
      <c r="J29" s="50"/>
      <c r="K29" s="50"/>
    </row>
    <row r="30" spans="1:26" s="29" customFormat="1" x14ac:dyDescent="0.35">
      <c r="A30" s="167" t="s">
        <v>225</v>
      </c>
      <c r="B30" s="168" t="s">
        <v>226</v>
      </c>
      <c r="C30" s="168"/>
      <c r="D30" s="169">
        <v>1</v>
      </c>
      <c r="E30" s="170">
        <v>2</v>
      </c>
      <c r="F30" s="152" t="s">
        <v>791</v>
      </c>
      <c r="G30" s="154" t="s">
        <v>729</v>
      </c>
      <c r="H30" s="50"/>
      <c r="I30" s="50"/>
      <c r="J30" s="50"/>
      <c r="K30" s="50"/>
    </row>
    <row r="31" spans="1:26" s="172" customFormat="1" x14ac:dyDescent="0.35">
      <c r="A31" s="162" t="s">
        <v>730</v>
      </c>
      <c r="B31" s="165"/>
      <c r="C31" s="165"/>
      <c r="D31" s="161">
        <v>1</v>
      </c>
      <c r="E31" s="166">
        <v>1</v>
      </c>
      <c r="F31" s="152" t="s">
        <v>791</v>
      </c>
      <c r="G31" s="154" t="s">
        <v>729</v>
      </c>
      <c r="H31" s="50"/>
      <c r="I31" s="50"/>
      <c r="J31" s="50"/>
      <c r="K31" s="50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</row>
    <row r="32" spans="1:26" s="172" customFormat="1" x14ac:dyDescent="0.35">
      <c r="A32" s="167" t="s">
        <v>227</v>
      </c>
      <c r="B32" s="168"/>
      <c r="C32" s="168"/>
      <c r="D32" s="169">
        <v>1</v>
      </c>
      <c r="E32" s="170">
        <v>6</v>
      </c>
      <c r="F32" s="152" t="s">
        <v>791</v>
      </c>
      <c r="G32" s="154" t="s">
        <v>729</v>
      </c>
      <c r="H32" s="50"/>
      <c r="I32" s="50"/>
      <c r="J32" s="50"/>
      <c r="K32" s="50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6" s="172" customFormat="1" x14ac:dyDescent="0.35">
      <c r="A33" s="162" t="s">
        <v>731</v>
      </c>
      <c r="B33" s="165"/>
      <c r="C33" s="165"/>
      <c r="D33" s="161">
        <v>1</v>
      </c>
      <c r="E33" s="166">
        <v>1</v>
      </c>
      <c r="F33" s="152" t="s">
        <v>791</v>
      </c>
      <c r="G33" s="154" t="s">
        <v>729</v>
      </c>
      <c r="H33" s="50"/>
      <c r="I33" s="50"/>
      <c r="J33" s="50"/>
      <c r="K33" s="50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</row>
    <row r="34" spans="1:26" s="172" customFormat="1" x14ac:dyDescent="0.35">
      <c r="A34" s="162" t="s">
        <v>732</v>
      </c>
      <c r="B34" s="168"/>
      <c r="C34" s="168" t="s">
        <v>228</v>
      </c>
      <c r="D34" s="169">
        <v>1</v>
      </c>
      <c r="E34" s="170">
        <v>1</v>
      </c>
      <c r="F34" s="152" t="s">
        <v>791</v>
      </c>
      <c r="G34" s="173" t="s">
        <v>729</v>
      </c>
      <c r="H34" s="50"/>
      <c r="I34" s="50"/>
      <c r="J34" s="50"/>
      <c r="K34" s="50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s="172" customFormat="1" x14ac:dyDescent="0.35">
      <c r="A35" s="150" t="s">
        <v>229</v>
      </c>
      <c r="B35" s="151"/>
      <c r="C35" s="151" t="s">
        <v>230</v>
      </c>
      <c r="D35" s="152">
        <v>1</v>
      </c>
      <c r="E35" s="153">
        <v>1</v>
      </c>
      <c r="F35" s="152" t="s">
        <v>791</v>
      </c>
      <c r="G35" s="154" t="s">
        <v>729</v>
      </c>
      <c r="H35" s="50"/>
      <c r="I35" s="50"/>
      <c r="J35" s="50"/>
      <c r="K35" s="50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</row>
    <row r="36" spans="1:26" s="172" customFormat="1" x14ac:dyDescent="0.35">
      <c r="A36" s="150" t="s">
        <v>733</v>
      </c>
      <c r="B36" s="151"/>
      <c r="C36" s="151"/>
      <c r="D36" s="152">
        <v>1</v>
      </c>
      <c r="E36" s="153">
        <v>1</v>
      </c>
      <c r="F36" s="152" t="s">
        <v>791</v>
      </c>
      <c r="G36" s="154" t="s">
        <v>729</v>
      </c>
      <c r="H36" s="50"/>
      <c r="I36" s="50"/>
      <c r="J36" s="50"/>
      <c r="K36" s="50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</row>
    <row r="37" spans="1:26" s="172" customFormat="1" x14ac:dyDescent="0.35">
      <c r="A37" s="150" t="s">
        <v>734</v>
      </c>
      <c r="B37" s="151"/>
      <c r="C37" s="151"/>
      <c r="D37" s="152">
        <v>1</v>
      </c>
      <c r="E37" s="153">
        <v>1</v>
      </c>
      <c r="F37" s="152" t="s">
        <v>791</v>
      </c>
      <c r="G37" s="154" t="s">
        <v>729</v>
      </c>
      <c r="H37" s="50"/>
      <c r="I37" s="50"/>
      <c r="J37" s="50"/>
      <c r="K37" s="50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</row>
    <row r="38" spans="1:26" s="29" customFormat="1" x14ac:dyDescent="0.35">
      <c r="A38" s="150" t="s">
        <v>735</v>
      </c>
      <c r="B38" s="151"/>
      <c r="C38" s="151"/>
      <c r="D38" s="152">
        <v>1</v>
      </c>
      <c r="E38" s="153">
        <v>2</v>
      </c>
      <c r="F38" s="152" t="s">
        <v>791</v>
      </c>
      <c r="G38" s="154" t="s">
        <v>729</v>
      </c>
      <c r="H38" s="50"/>
      <c r="I38" s="50"/>
      <c r="J38" s="50"/>
      <c r="K38" s="50"/>
    </row>
    <row r="39" spans="1:26" s="29" customFormat="1" x14ac:dyDescent="0.35">
      <c r="A39" s="150" t="s">
        <v>736</v>
      </c>
      <c r="B39" s="151"/>
      <c r="C39" s="151"/>
      <c r="D39" s="152">
        <v>1</v>
      </c>
      <c r="E39" s="153">
        <v>1</v>
      </c>
      <c r="F39" s="152" t="s">
        <v>791</v>
      </c>
      <c r="G39" s="154" t="s">
        <v>729</v>
      </c>
      <c r="H39" s="50"/>
      <c r="I39" s="50"/>
      <c r="J39" s="50"/>
      <c r="K39" s="50"/>
    </row>
    <row r="40" spans="1:26" s="29" customFormat="1" x14ac:dyDescent="0.35">
      <c r="A40" s="150" t="s">
        <v>737</v>
      </c>
      <c r="B40" s="151"/>
      <c r="C40" s="151"/>
      <c r="D40" s="152">
        <v>1</v>
      </c>
      <c r="E40" s="153">
        <v>1</v>
      </c>
      <c r="F40" s="152" t="s">
        <v>791</v>
      </c>
      <c r="G40" s="154" t="s">
        <v>729</v>
      </c>
      <c r="H40" s="50"/>
      <c r="I40" s="50"/>
      <c r="J40" s="50"/>
      <c r="K40" s="50"/>
    </row>
    <row r="41" spans="1:26" s="29" customFormat="1" x14ac:dyDescent="0.35">
      <c r="A41" s="193" t="s">
        <v>526</v>
      </c>
      <c r="B41" s="207"/>
      <c r="C41" s="207"/>
      <c r="D41" s="208"/>
      <c r="E41" s="209"/>
      <c r="F41" s="38"/>
      <c r="G41" s="139"/>
      <c r="H41" s="50"/>
      <c r="I41" s="50"/>
      <c r="J41" s="50"/>
      <c r="K41" s="50"/>
    </row>
    <row r="42" spans="1:26" s="29" customFormat="1" x14ac:dyDescent="0.35">
      <c r="A42" s="150" t="s">
        <v>793</v>
      </c>
      <c r="B42" s="151"/>
      <c r="C42" s="151"/>
      <c r="D42" s="152">
        <v>1</v>
      </c>
      <c r="E42" s="153">
        <v>4</v>
      </c>
      <c r="F42" s="152" t="s">
        <v>791</v>
      </c>
      <c r="G42" s="154" t="s">
        <v>422</v>
      </c>
      <c r="H42" s="50"/>
      <c r="I42" s="50"/>
      <c r="J42" s="50"/>
      <c r="K42" s="50"/>
    </row>
    <row r="43" spans="1:26" s="29" customFormat="1" x14ac:dyDescent="0.35">
      <c r="A43" s="150" t="s">
        <v>794</v>
      </c>
      <c r="B43" s="151"/>
      <c r="C43" s="151"/>
      <c r="D43" s="152">
        <v>1</v>
      </c>
      <c r="E43" s="153">
        <v>3</v>
      </c>
      <c r="F43" s="152" t="s">
        <v>791</v>
      </c>
      <c r="G43" s="154" t="s">
        <v>422</v>
      </c>
      <c r="H43" s="50"/>
      <c r="I43" s="50"/>
      <c r="J43" s="50"/>
      <c r="K43" s="50"/>
    </row>
    <row r="44" spans="1:26" s="29" customFormat="1" x14ac:dyDescent="0.35">
      <c r="A44" s="175" t="s">
        <v>795</v>
      </c>
      <c r="B44" s="176"/>
      <c r="C44" s="176"/>
      <c r="D44" s="163">
        <v>1</v>
      </c>
      <c r="E44" s="177">
        <v>5</v>
      </c>
      <c r="F44" s="152" t="s">
        <v>791</v>
      </c>
      <c r="G44" s="154" t="s">
        <v>422</v>
      </c>
      <c r="H44" s="50"/>
      <c r="I44" s="50"/>
      <c r="J44" s="50"/>
      <c r="K44" s="50"/>
    </row>
    <row r="45" spans="1:26" s="29" customFormat="1" x14ac:dyDescent="0.35">
      <c r="A45" s="162" t="s">
        <v>738</v>
      </c>
      <c r="B45" s="165"/>
      <c r="C45" s="165"/>
      <c r="D45" s="161">
        <v>1</v>
      </c>
      <c r="E45" s="166">
        <v>2</v>
      </c>
      <c r="F45" s="152" t="s">
        <v>791</v>
      </c>
      <c r="G45" s="154" t="s">
        <v>422</v>
      </c>
      <c r="H45" s="50"/>
      <c r="I45" s="50"/>
      <c r="J45" s="50"/>
      <c r="K45" s="50"/>
    </row>
    <row r="46" spans="1:26" s="29" customFormat="1" x14ac:dyDescent="0.35">
      <c r="A46" s="155" t="s">
        <v>739</v>
      </c>
      <c r="B46" s="156"/>
      <c r="C46" s="156"/>
      <c r="D46" s="157">
        <v>1</v>
      </c>
      <c r="E46" s="158">
        <v>3</v>
      </c>
      <c r="F46" s="152" t="s">
        <v>791</v>
      </c>
      <c r="G46" s="154" t="s">
        <v>422</v>
      </c>
      <c r="H46" s="50"/>
      <c r="I46" s="50"/>
      <c r="J46" s="50"/>
      <c r="K46" s="50"/>
    </row>
    <row r="47" spans="1:26" s="29" customFormat="1" x14ac:dyDescent="0.35">
      <c r="A47" s="155" t="s">
        <v>750</v>
      </c>
      <c r="B47" s="156"/>
      <c r="C47" s="156"/>
      <c r="D47" s="157">
        <v>1</v>
      </c>
      <c r="E47" s="158">
        <v>1</v>
      </c>
      <c r="F47" s="152" t="s">
        <v>791</v>
      </c>
      <c r="G47" s="154" t="s">
        <v>422</v>
      </c>
      <c r="H47" s="50"/>
      <c r="I47" s="50"/>
      <c r="J47" s="50"/>
      <c r="K47" s="50"/>
    </row>
    <row r="48" spans="1:26" s="29" customFormat="1" x14ac:dyDescent="0.35">
      <c r="A48" s="155" t="s">
        <v>792</v>
      </c>
      <c r="B48" s="156"/>
      <c r="C48" s="156"/>
      <c r="D48" s="157">
        <v>1</v>
      </c>
      <c r="E48" s="158">
        <v>1</v>
      </c>
      <c r="F48" s="152" t="s">
        <v>791</v>
      </c>
      <c r="G48" s="154" t="s">
        <v>422</v>
      </c>
      <c r="H48" s="50"/>
      <c r="I48" s="50"/>
      <c r="J48" s="50"/>
      <c r="K48" s="50"/>
    </row>
    <row r="49" spans="1:11" s="29" customFormat="1" x14ac:dyDescent="0.35">
      <c r="A49" s="147" t="s">
        <v>800</v>
      </c>
      <c r="B49" s="207"/>
      <c r="C49" s="207"/>
      <c r="D49" s="208"/>
      <c r="E49" s="209"/>
      <c r="F49" s="81"/>
      <c r="G49" s="139"/>
      <c r="H49" s="50"/>
      <c r="I49" s="50"/>
      <c r="J49" s="50"/>
      <c r="K49" s="50"/>
    </row>
    <row r="50" spans="1:11" s="29" customFormat="1" x14ac:dyDescent="0.35">
      <c r="A50" s="155" t="s">
        <v>531</v>
      </c>
      <c r="B50" s="156" t="s">
        <v>529</v>
      </c>
      <c r="C50" s="156" t="s">
        <v>528</v>
      </c>
      <c r="D50" s="157">
        <v>1</v>
      </c>
      <c r="E50" s="158">
        <v>1</v>
      </c>
      <c r="F50" s="174" t="s">
        <v>527</v>
      </c>
      <c r="G50" s="154" t="s">
        <v>1075</v>
      </c>
      <c r="H50" s="50"/>
      <c r="I50" s="50"/>
      <c r="J50" s="50"/>
      <c r="K50" s="50"/>
    </row>
    <row r="51" spans="1:11" s="29" customFormat="1" x14ac:dyDescent="0.35">
      <c r="A51" s="155" t="s">
        <v>531</v>
      </c>
      <c r="B51" s="156" t="s">
        <v>530</v>
      </c>
      <c r="C51" s="156" t="s">
        <v>528</v>
      </c>
      <c r="D51" s="157">
        <v>1</v>
      </c>
      <c r="E51" s="158">
        <v>1</v>
      </c>
      <c r="F51" s="159" t="s">
        <v>527</v>
      </c>
      <c r="G51" s="154" t="s">
        <v>1075</v>
      </c>
      <c r="H51" s="50"/>
      <c r="I51" s="50"/>
      <c r="J51" s="50"/>
      <c r="K51" s="50"/>
    </row>
    <row r="52" spans="1:11" s="29" customFormat="1" x14ac:dyDescent="0.35">
      <c r="A52" s="155" t="s">
        <v>532</v>
      </c>
      <c r="B52" s="156" t="s">
        <v>533</v>
      </c>
      <c r="C52" s="156" t="s">
        <v>528</v>
      </c>
      <c r="D52" s="157">
        <v>1</v>
      </c>
      <c r="E52" s="158">
        <v>1</v>
      </c>
      <c r="F52" s="159" t="s">
        <v>527</v>
      </c>
      <c r="G52" s="154" t="s">
        <v>1075</v>
      </c>
      <c r="H52" s="50"/>
      <c r="I52" s="50"/>
      <c r="J52" s="50"/>
      <c r="K52" s="50"/>
    </row>
    <row r="53" spans="1:11" s="29" customFormat="1" x14ac:dyDescent="0.35">
      <c r="A53" s="155" t="s">
        <v>532</v>
      </c>
      <c r="B53" s="156" t="s">
        <v>534</v>
      </c>
      <c r="C53" s="156" t="s">
        <v>528</v>
      </c>
      <c r="D53" s="157">
        <v>1</v>
      </c>
      <c r="E53" s="158">
        <v>1</v>
      </c>
      <c r="F53" s="159" t="s">
        <v>527</v>
      </c>
      <c r="G53" s="154" t="s">
        <v>1075</v>
      </c>
      <c r="H53" s="50"/>
      <c r="I53" s="50"/>
      <c r="J53" s="50"/>
      <c r="K53" s="50"/>
    </row>
    <row r="54" spans="1:11" s="29" customFormat="1" x14ac:dyDescent="0.35">
      <c r="A54" s="155" t="s">
        <v>535</v>
      </c>
      <c r="B54" s="156" t="s">
        <v>536</v>
      </c>
      <c r="C54" s="156" t="s">
        <v>528</v>
      </c>
      <c r="D54" s="157">
        <v>1</v>
      </c>
      <c r="E54" s="158">
        <v>1</v>
      </c>
      <c r="F54" s="159" t="s">
        <v>527</v>
      </c>
      <c r="G54" s="154" t="s">
        <v>1075</v>
      </c>
      <c r="H54" s="50"/>
      <c r="I54" s="50"/>
      <c r="J54" s="50"/>
      <c r="K54" s="50"/>
    </row>
    <row r="55" spans="1:11" s="29" customFormat="1" x14ac:dyDescent="0.35">
      <c r="A55" s="155" t="s">
        <v>535</v>
      </c>
      <c r="B55" s="156" t="s">
        <v>537</v>
      </c>
      <c r="C55" s="156" t="s">
        <v>528</v>
      </c>
      <c r="D55" s="157">
        <v>1</v>
      </c>
      <c r="E55" s="158">
        <v>1</v>
      </c>
      <c r="F55" s="159" t="s">
        <v>527</v>
      </c>
      <c r="G55" s="154" t="s">
        <v>1075</v>
      </c>
      <c r="H55" s="50"/>
      <c r="I55" s="50"/>
      <c r="J55" s="50"/>
      <c r="K55" s="50"/>
    </row>
    <row r="56" spans="1:11" s="29" customFormat="1" x14ac:dyDescent="0.35">
      <c r="A56" s="155" t="s">
        <v>538</v>
      </c>
      <c r="B56" s="156" t="s">
        <v>539</v>
      </c>
      <c r="C56" s="156" t="s">
        <v>528</v>
      </c>
      <c r="D56" s="157">
        <v>1</v>
      </c>
      <c r="E56" s="158">
        <v>1</v>
      </c>
      <c r="F56" s="159" t="s">
        <v>527</v>
      </c>
      <c r="G56" s="154" t="s">
        <v>1075</v>
      </c>
      <c r="H56" s="50"/>
      <c r="I56" s="50"/>
      <c r="J56" s="50"/>
      <c r="K56" s="50"/>
    </row>
    <row r="57" spans="1:11" s="29" customFormat="1" x14ac:dyDescent="0.35">
      <c r="A57" s="155" t="s">
        <v>540</v>
      </c>
      <c r="B57" s="156" t="s">
        <v>541</v>
      </c>
      <c r="C57" s="156" t="s">
        <v>528</v>
      </c>
      <c r="D57" s="157">
        <v>1</v>
      </c>
      <c r="E57" s="158">
        <v>1</v>
      </c>
      <c r="F57" s="159" t="s">
        <v>527</v>
      </c>
      <c r="G57" s="154" t="s">
        <v>1075</v>
      </c>
      <c r="H57" s="50"/>
      <c r="I57" s="50"/>
      <c r="J57" s="50"/>
      <c r="K57" s="50"/>
    </row>
    <row r="58" spans="1:11" s="29" customFormat="1" x14ac:dyDescent="0.35">
      <c r="A58" s="155" t="s">
        <v>542</v>
      </c>
      <c r="B58" s="156" t="s">
        <v>543</v>
      </c>
      <c r="C58" s="156" t="s">
        <v>528</v>
      </c>
      <c r="D58" s="157">
        <v>1</v>
      </c>
      <c r="E58" s="158">
        <v>1</v>
      </c>
      <c r="F58" s="159" t="s">
        <v>527</v>
      </c>
      <c r="G58" s="154" t="s">
        <v>1075</v>
      </c>
      <c r="H58" s="50"/>
      <c r="I58" s="50"/>
      <c r="J58" s="50"/>
      <c r="K58" s="50"/>
    </row>
    <row r="59" spans="1:11" s="29" customFormat="1" x14ac:dyDescent="0.35">
      <c r="A59" s="155" t="s">
        <v>544</v>
      </c>
      <c r="B59" s="156" t="s">
        <v>546</v>
      </c>
      <c r="C59" s="156" t="s">
        <v>528</v>
      </c>
      <c r="D59" s="157">
        <v>1</v>
      </c>
      <c r="E59" s="158">
        <v>1</v>
      </c>
      <c r="F59" s="159" t="s">
        <v>527</v>
      </c>
      <c r="G59" s="154" t="s">
        <v>755</v>
      </c>
      <c r="H59" s="50"/>
      <c r="I59" s="50"/>
      <c r="J59" s="50"/>
      <c r="K59" s="50"/>
    </row>
    <row r="60" spans="1:11" s="29" customFormat="1" x14ac:dyDescent="0.35">
      <c r="A60" s="155" t="s">
        <v>545</v>
      </c>
      <c r="B60" s="156" t="s">
        <v>547</v>
      </c>
      <c r="C60" s="156" t="s">
        <v>528</v>
      </c>
      <c r="D60" s="157">
        <v>1</v>
      </c>
      <c r="E60" s="158">
        <v>1</v>
      </c>
      <c r="F60" s="159" t="s">
        <v>527</v>
      </c>
      <c r="G60" s="154" t="s">
        <v>755</v>
      </c>
      <c r="H60" s="50"/>
      <c r="I60" s="50"/>
      <c r="J60" s="50"/>
      <c r="K60" s="50"/>
    </row>
    <row r="61" spans="1:11" s="29" customFormat="1" x14ac:dyDescent="0.35">
      <c r="A61" s="155" t="s">
        <v>752</v>
      </c>
      <c r="B61" s="156" t="s">
        <v>753</v>
      </c>
      <c r="C61" s="156" t="s">
        <v>551</v>
      </c>
      <c r="D61" s="157">
        <v>1</v>
      </c>
      <c r="E61" s="158">
        <v>1</v>
      </c>
      <c r="F61" s="159" t="s">
        <v>527</v>
      </c>
      <c r="G61" s="154" t="s">
        <v>1075</v>
      </c>
      <c r="H61" s="50"/>
      <c r="I61" s="50"/>
      <c r="J61" s="50"/>
      <c r="K61" s="50"/>
    </row>
    <row r="62" spans="1:11" s="29" customFormat="1" x14ac:dyDescent="0.35">
      <c r="A62" s="155" t="s">
        <v>752</v>
      </c>
      <c r="B62" s="156" t="s">
        <v>754</v>
      </c>
      <c r="C62" s="156" t="s">
        <v>551</v>
      </c>
      <c r="D62" s="157">
        <v>1</v>
      </c>
      <c r="E62" s="158">
        <v>1</v>
      </c>
      <c r="F62" s="159" t="s">
        <v>527</v>
      </c>
      <c r="G62" s="154" t="s">
        <v>1075</v>
      </c>
      <c r="H62" s="50"/>
      <c r="I62" s="50"/>
      <c r="J62" s="50"/>
      <c r="K62" s="50"/>
    </row>
    <row r="63" spans="1:11" s="29" customFormat="1" x14ac:dyDescent="0.35">
      <c r="A63" s="147" t="s">
        <v>548</v>
      </c>
      <c r="B63" s="207"/>
      <c r="C63" s="207"/>
      <c r="D63" s="208"/>
      <c r="E63" s="209"/>
      <c r="F63" s="87"/>
      <c r="G63" s="210"/>
      <c r="H63" s="50"/>
      <c r="I63" s="50"/>
      <c r="J63" s="50"/>
      <c r="K63" s="50"/>
    </row>
    <row r="64" spans="1:11" s="29" customFormat="1" x14ac:dyDescent="0.35">
      <c r="A64" s="155" t="s">
        <v>549</v>
      </c>
      <c r="B64" s="156"/>
      <c r="C64" s="156" t="s">
        <v>551</v>
      </c>
      <c r="D64" s="157">
        <v>0</v>
      </c>
      <c r="E64" s="158">
        <v>11</v>
      </c>
      <c r="F64" s="159" t="s">
        <v>527</v>
      </c>
      <c r="G64" s="247" t="s">
        <v>555</v>
      </c>
      <c r="H64" s="50"/>
      <c r="I64" s="50"/>
      <c r="J64" s="50"/>
      <c r="K64" s="50"/>
    </row>
    <row r="65" spans="1:83" s="29" customFormat="1" x14ac:dyDescent="0.35">
      <c r="A65" s="155" t="s">
        <v>550</v>
      </c>
      <c r="B65" s="156"/>
      <c r="C65" s="156" t="s">
        <v>551</v>
      </c>
      <c r="D65" s="157">
        <v>0</v>
      </c>
      <c r="E65" s="158">
        <v>4</v>
      </c>
      <c r="F65" s="159" t="s">
        <v>527</v>
      </c>
      <c r="G65" s="247" t="s">
        <v>555</v>
      </c>
      <c r="H65" s="50"/>
      <c r="I65" s="50"/>
      <c r="J65" s="50"/>
      <c r="K65" s="50"/>
    </row>
    <row r="66" spans="1:83" s="29" customFormat="1" x14ac:dyDescent="0.35">
      <c r="A66" s="155" t="s">
        <v>553</v>
      </c>
      <c r="B66" s="156"/>
      <c r="C66" s="156" t="s">
        <v>551</v>
      </c>
      <c r="D66" s="157">
        <v>0</v>
      </c>
      <c r="E66" s="158">
        <v>4</v>
      </c>
      <c r="F66" s="159" t="s">
        <v>527</v>
      </c>
      <c r="G66" s="247" t="s">
        <v>555</v>
      </c>
      <c r="H66" s="50"/>
      <c r="I66" s="50"/>
      <c r="J66" s="50"/>
      <c r="K66" s="50"/>
    </row>
    <row r="67" spans="1:83" s="29" customFormat="1" x14ac:dyDescent="0.35">
      <c r="A67" s="155" t="s">
        <v>554</v>
      </c>
      <c r="B67" s="156"/>
      <c r="C67" s="156" t="s">
        <v>551</v>
      </c>
      <c r="D67" s="157"/>
      <c r="E67" s="158">
        <v>68</v>
      </c>
      <c r="F67" s="159" t="s">
        <v>527</v>
      </c>
      <c r="G67" s="247" t="s">
        <v>552</v>
      </c>
      <c r="H67" s="50"/>
      <c r="I67" s="50"/>
      <c r="J67" s="50"/>
      <c r="K67" s="50"/>
    </row>
    <row r="68" spans="1:83" x14ac:dyDescent="0.35">
      <c r="A68" s="160" t="s">
        <v>557</v>
      </c>
      <c r="B68" s="155"/>
      <c r="C68" s="157" t="s">
        <v>556</v>
      </c>
      <c r="D68" s="156"/>
      <c r="E68" s="156">
        <v>50</v>
      </c>
      <c r="F68" s="159" t="s">
        <v>527</v>
      </c>
      <c r="G68" s="152" t="s">
        <v>552</v>
      </c>
    </row>
    <row r="69" spans="1:83" x14ac:dyDescent="0.35">
      <c r="A69" s="160" t="s">
        <v>558</v>
      </c>
      <c r="B69" s="155"/>
      <c r="C69" s="157" t="s">
        <v>556</v>
      </c>
      <c r="D69" s="156"/>
      <c r="E69" s="156">
        <v>14</v>
      </c>
      <c r="F69" s="174" t="s">
        <v>527</v>
      </c>
      <c r="G69" s="152" t="s">
        <v>552</v>
      </c>
    </row>
    <row r="70" spans="1:83" x14ac:dyDescent="0.35">
      <c r="A70" s="162" t="s">
        <v>559</v>
      </c>
      <c r="B70" s="162"/>
      <c r="C70" s="161" t="s">
        <v>556</v>
      </c>
      <c r="D70" s="161"/>
      <c r="E70" s="161">
        <v>100</v>
      </c>
      <c r="F70" s="174" t="s">
        <v>527</v>
      </c>
      <c r="G70" s="247" t="s">
        <v>552</v>
      </c>
    </row>
    <row r="71" spans="1:83" x14ac:dyDescent="0.35">
      <c r="A71" s="162" t="s">
        <v>560</v>
      </c>
      <c r="B71" s="162"/>
      <c r="C71" s="161" t="s">
        <v>556</v>
      </c>
      <c r="D71" s="161"/>
      <c r="E71" s="161">
        <v>100</v>
      </c>
      <c r="F71" s="174" t="s">
        <v>527</v>
      </c>
      <c r="G71" s="247" t="s">
        <v>552</v>
      </c>
    </row>
    <row r="72" spans="1:83" x14ac:dyDescent="0.35">
      <c r="A72" s="162" t="s">
        <v>561</v>
      </c>
      <c r="B72" s="162"/>
      <c r="C72" s="161" t="s">
        <v>525</v>
      </c>
      <c r="D72" s="161"/>
      <c r="E72" s="161">
        <v>10</v>
      </c>
      <c r="F72" s="174" t="s">
        <v>527</v>
      </c>
      <c r="G72" s="247" t="s">
        <v>552</v>
      </c>
    </row>
    <row r="73" spans="1:83" x14ac:dyDescent="0.35">
      <c r="A73" s="197" t="s">
        <v>790</v>
      </c>
      <c r="B73" s="211"/>
      <c r="C73" s="212"/>
      <c r="D73" s="212"/>
      <c r="E73" s="212"/>
      <c r="F73" s="212"/>
      <c r="G73" s="81"/>
    </row>
    <row r="74" spans="1:83" s="150" customFormat="1" x14ac:dyDescent="0.35">
      <c r="A74" s="150" t="s">
        <v>781</v>
      </c>
      <c r="C74" s="152" t="s">
        <v>782</v>
      </c>
      <c r="D74" s="152">
        <v>1</v>
      </c>
      <c r="E74" s="152">
        <v>4</v>
      </c>
      <c r="F74" s="152" t="s">
        <v>791</v>
      </c>
      <c r="G74" s="255" t="s">
        <v>783</v>
      </c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 s="213"/>
      <c r="AV74" s="30"/>
      <c r="AW74" s="30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30"/>
      <c r="CE74" s="30"/>
    </row>
    <row r="75" spans="1:83" s="150" customFormat="1" x14ac:dyDescent="0.35">
      <c r="A75" s="150" t="s">
        <v>784</v>
      </c>
      <c r="C75" s="152" t="s">
        <v>782</v>
      </c>
      <c r="D75" s="152">
        <v>1</v>
      </c>
      <c r="E75" s="152">
        <v>5</v>
      </c>
      <c r="F75" s="152" t="s">
        <v>791</v>
      </c>
      <c r="G75" s="255" t="s">
        <v>783</v>
      </c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 s="213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</row>
    <row r="76" spans="1:83" s="150" customFormat="1" x14ac:dyDescent="0.35">
      <c r="A76" s="150" t="s">
        <v>785</v>
      </c>
      <c r="C76" s="152" t="s">
        <v>782</v>
      </c>
      <c r="D76" s="152">
        <v>1</v>
      </c>
      <c r="E76" s="152">
        <v>5</v>
      </c>
      <c r="F76" s="152" t="s">
        <v>791</v>
      </c>
      <c r="G76" s="255" t="s">
        <v>783</v>
      </c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 s="213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0"/>
      <c r="CA76" s="30"/>
      <c r="CB76" s="30"/>
      <c r="CC76" s="30"/>
      <c r="CD76" s="30"/>
      <c r="CE76" s="30"/>
    </row>
    <row r="77" spans="1:83" s="150" customFormat="1" x14ac:dyDescent="0.35">
      <c r="A77" s="150" t="s">
        <v>786</v>
      </c>
      <c r="C77" s="152" t="s">
        <v>782</v>
      </c>
      <c r="D77" s="152">
        <v>1</v>
      </c>
      <c r="E77" s="152">
        <v>2</v>
      </c>
      <c r="F77" s="152" t="s">
        <v>791</v>
      </c>
      <c r="G77" s="255" t="s">
        <v>783</v>
      </c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 s="213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0"/>
      <c r="CA77" s="30"/>
      <c r="CB77" s="30"/>
      <c r="CC77" s="30"/>
      <c r="CD77" s="30"/>
      <c r="CE77" s="30"/>
    </row>
    <row r="78" spans="1:83" s="150" customFormat="1" x14ac:dyDescent="0.35">
      <c r="A78" s="150" t="s">
        <v>787</v>
      </c>
      <c r="C78" s="152" t="s">
        <v>782</v>
      </c>
      <c r="D78" s="152">
        <v>1</v>
      </c>
      <c r="E78" s="152">
        <v>1</v>
      </c>
      <c r="F78" s="152" t="s">
        <v>791</v>
      </c>
      <c r="G78" s="255" t="s">
        <v>783</v>
      </c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 s="213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</row>
    <row r="79" spans="1:83" s="150" customFormat="1" x14ac:dyDescent="0.35">
      <c r="A79" s="150" t="s">
        <v>788</v>
      </c>
      <c r="C79" s="152" t="s">
        <v>782</v>
      </c>
      <c r="D79" s="152">
        <v>1</v>
      </c>
      <c r="E79" s="152">
        <v>2</v>
      </c>
      <c r="F79" s="152" t="s">
        <v>791</v>
      </c>
      <c r="G79" s="255" t="s">
        <v>783</v>
      </c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 s="213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0"/>
      <c r="CA79" s="30"/>
      <c r="CB79" s="30"/>
      <c r="CC79" s="30"/>
      <c r="CD79" s="30"/>
      <c r="CE79" s="30"/>
    </row>
    <row r="80" spans="1:83" s="150" customFormat="1" x14ac:dyDescent="0.35">
      <c r="A80" s="150" t="s">
        <v>789</v>
      </c>
      <c r="C80" s="152" t="s">
        <v>782</v>
      </c>
      <c r="D80" s="152">
        <v>1</v>
      </c>
      <c r="E80" s="152">
        <v>1</v>
      </c>
      <c r="F80" s="152" t="s">
        <v>791</v>
      </c>
      <c r="G80" s="255" t="s">
        <v>783</v>
      </c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 s="213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30"/>
      <c r="CE80" s="30"/>
    </row>
    <row r="81" spans="1:7" x14ac:dyDescent="0.35">
      <c r="A81" s="200" t="s">
        <v>830</v>
      </c>
      <c r="G81" s="81"/>
    </row>
    <row r="82" spans="1:7" x14ac:dyDescent="0.35">
      <c r="A82" s="150" t="s">
        <v>831</v>
      </c>
      <c r="B82" s="152" t="s">
        <v>832</v>
      </c>
      <c r="C82" s="150"/>
      <c r="D82" s="152">
        <v>1</v>
      </c>
      <c r="E82" s="152">
        <v>25</v>
      </c>
      <c r="F82" s="152" t="s">
        <v>791</v>
      </c>
      <c r="G82" s="247" t="s">
        <v>834</v>
      </c>
    </row>
  </sheetData>
  <mergeCells count="1">
    <mergeCell ref="A1:E1"/>
  </mergeCells>
  <phoneticPr fontId="5" type="noConversion"/>
  <conditionalFormatting sqref="B82:B1048576 B12:B80 B1:B10">
    <cfRule type="duplicateValues" dxfId="12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BA08D-8FF1-493F-B519-D062EF679E8C}">
  <sheetPr>
    <tabColor rgb="FFFFFF00"/>
    <pageSetUpPr fitToPage="1"/>
  </sheetPr>
  <dimension ref="A1:BW31"/>
  <sheetViews>
    <sheetView zoomScaleNormal="100" workbookViewId="0">
      <pane ySplit="2" topLeftCell="A3" activePane="bottomLeft" state="frozen"/>
      <selection pane="bottomLeft" activeCell="A2" sqref="A2"/>
    </sheetView>
  </sheetViews>
  <sheetFormatPr defaultColWidth="9.08984375" defaultRowHeight="14.5" x14ac:dyDescent="0.35"/>
  <cols>
    <col min="1" max="1" width="48.08984375" style="29" bestFit="1" customWidth="1"/>
    <col min="2" max="2" width="28.36328125" style="29" bestFit="1" customWidth="1"/>
    <col min="3" max="3" width="25.36328125" style="29" bestFit="1" customWidth="1"/>
    <col min="4" max="4" width="20.6328125" style="29" hidden="1" customWidth="1"/>
    <col min="5" max="5" width="17.08984375" style="35" customWidth="1"/>
    <col min="6" max="6" width="10.54296875" style="35" customWidth="1"/>
    <col min="7" max="7" width="22.6328125" style="40" bestFit="1" customWidth="1"/>
    <col min="8" max="8" width="19.08984375" style="29" customWidth="1"/>
    <col min="9" max="11" width="9.08984375" style="29"/>
    <col min="12" max="12" width="10.36328125" style="29" bestFit="1" customWidth="1"/>
    <col min="13" max="16384" width="9.08984375" style="29"/>
  </cols>
  <sheetData>
    <row r="1" spans="1:8" x14ac:dyDescent="0.35">
      <c r="A1" s="269" t="s">
        <v>1093</v>
      </c>
      <c r="B1" s="269"/>
      <c r="C1" s="269"/>
      <c r="D1" s="269"/>
      <c r="E1" s="269"/>
      <c r="F1" s="269"/>
      <c r="G1" s="67"/>
      <c r="H1" s="50"/>
    </row>
    <row r="2" spans="1:8" s="33" customFormat="1" ht="29" x14ac:dyDescent="0.35">
      <c r="A2" s="69" t="s">
        <v>2</v>
      </c>
      <c r="B2" s="69" t="s">
        <v>110</v>
      </c>
      <c r="C2" s="69" t="s">
        <v>111</v>
      </c>
      <c r="D2" s="69" t="s">
        <v>112</v>
      </c>
      <c r="E2" s="69" t="s">
        <v>108</v>
      </c>
      <c r="F2" s="69" t="s">
        <v>3</v>
      </c>
      <c r="G2" s="69" t="s">
        <v>447</v>
      </c>
      <c r="H2" s="41" t="s">
        <v>448</v>
      </c>
    </row>
    <row r="3" spans="1:8" x14ac:dyDescent="0.35">
      <c r="A3" s="191" t="s">
        <v>118</v>
      </c>
      <c r="B3" s="181"/>
      <c r="C3" s="181"/>
      <c r="D3" s="181"/>
      <c r="E3" s="153"/>
      <c r="F3" s="192">
        <v>7</v>
      </c>
      <c r="G3" s="151" t="s">
        <v>757</v>
      </c>
      <c r="H3" s="151" t="s">
        <v>439</v>
      </c>
    </row>
    <row r="4" spans="1:8" x14ac:dyDescent="0.35">
      <c r="A4" s="150" t="s">
        <v>119</v>
      </c>
      <c r="B4" s="181"/>
      <c r="C4" s="181"/>
      <c r="D4" s="181"/>
      <c r="E4" s="153">
        <v>2</v>
      </c>
      <c r="F4" s="268"/>
      <c r="G4" s="151"/>
      <c r="H4" s="154"/>
    </row>
    <row r="5" spans="1:8" x14ac:dyDescent="0.35">
      <c r="A5" s="150" t="s">
        <v>130</v>
      </c>
      <c r="B5" s="181"/>
      <c r="C5" s="181"/>
      <c r="D5" s="181"/>
      <c r="E5" s="153">
        <v>2</v>
      </c>
      <c r="F5" s="153"/>
      <c r="G5" s="151"/>
      <c r="H5" s="154"/>
    </row>
    <row r="6" spans="1:8" x14ac:dyDescent="0.35">
      <c r="A6" s="150" t="s">
        <v>131</v>
      </c>
      <c r="B6" s="181"/>
      <c r="C6" s="181"/>
      <c r="D6" s="181"/>
      <c r="E6" s="153">
        <v>0</v>
      </c>
      <c r="F6" s="153"/>
      <c r="G6" s="151"/>
      <c r="H6" s="154"/>
    </row>
    <row r="7" spans="1:8" x14ac:dyDescent="0.35">
      <c r="A7" s="150" t="s">
        <v>133</v>
      </c>
      <c r="B7" s="181"/>
      <c r="C7" s="152"/>
      <c r="D7" s="181"/>
      <c r="E7" s="153">
        <v>2</v>
      </c>
      <c r="F7" s="153"/>
      <c r="G7" s="151"/>
      <c r="H7" s="154"/>
    </row>
    <row r="8" spans="1:8" x14ac:dyDescent="0.35">
      <c r="A8" s="150" t="s">
        <v>132</v>
      </c>
      <c r="B8" s="181"/>
      <c r="C8" s="152"/>
      <c r="D8" s="181"/>
      <c r="E8" s="153">
        <v>0</v>
      </c>
      <c r="F8" s="153"/>
      <c r="G8" s="151"/>
      <c r="H8" s="154"/>
    </row>
    <row r="9" spans="1:8" x14ac:dyDescent="0.35">
      <c r="A9" s="150" t="s">
        <v>134</v>
      </c>
      <c r="B9" s="181"/>
      <c r="C9" s="181"/>
      <c r="D9" s="181"/>
      <c r="E9" s="153">
        <v>0</v>
      </c>
      <c r="F9" s="153"/>
      <c r="G9" s="151"/>
      <c r="H9" s="154"/>
    </row>
    <row r="10" spans="1:8" x14ac:dyDescent="0.35">
      <c r="A10" s="150" t="s">
        <v>120</v>
      </c>
      <c r="B10" s="181"/>
      <c r="C10" s="181"/>
      <c r="D10" s="181"/>
      <c r="E10" s="153">
        <v>5</v>
      </c>
      <c r="F10" s="253">
        <v>1</v>
      </c>
      <c r="G10" s="151" t="s">
        <v>763</v>
      </c>
      <c r="H10" s="154" t="s">
        <v>439</v>
      </c>
    </row>
    <row r="11" spans="1:8" x14ac:dyDescent="0.35">
      <c r="A11" s="150" t="s">
        <v>121</v>
      </c>
      <c r="B11" s="181"/>
      <c r="C11" s="181"/>
      <c r="D11" s="181"/>
      <c r="E11" s="153">
        <v>5</v>
      </c>
      <c r="F11" s="253">
        <v>0</v>
      </c>
      <c r="G11" s="151"/>
      <c r="H11" s="154"/>
    </row>
    <row r="12" spans="1:8" x14ac:dyDescent="0.35">
      <c r="A12" s="150" t="s">
        <v>123</v>
      </c>
      <c r="B12" s="181"/>
      <c r="C12" s="181"/>
      <c r="D12" s="181"/>
      <c r="E12" s="153">
        <v>2</v>
      </c>
      <c r="F12" s="253">
        <v>1</v>
      </c>
      <c r="G12" s="151" t="s">
        <v>763</v>
      </c>
      <c r="H12" s="154" t="s">
        <v>439</v>
      </c>
    </row>
    <row r="13" spans="1:8" x14ac:dyDescent="0.35">
      <c r="A13" s="150" t="s">
        <v>139</v>
      </c>
      <c r="B13" s="181"/>
      <c r="C13" s="181"/>
      <c r="D13" s="181"/>
      <c r="E13" s="153">
        <v>0</v>
      </c>
      <c r="F13" s="153"/>
      <c r="G13" s="151"/>
      <c r="H13" s="154"/>
    </row>
    <row r="14" spans="1:8" x14ac:dyDescent="0.35">
      <c r="A14" s="150" t="s">
        <v>135</v>
      </c>
      <c r="B14" s="181"/>
      <c r="C14" s="181"/>
      <c r="D14" s="181"/>
      <c r="E14" s="153">
        <v>10</v>
      </c>
      <c r="F14" s="153">
        <v>5</v>
      </c>
      <c r="G14" s="151" t="s">
        <v>763</v>
      </c>
      <c r="H14" s="154" t="s">
        <v>442</v>
      </c>
    </row>
    <row r="15" spans="1:8" x14ac:dyDescent="0.35">
      <c r="A15" s="150" t="s">
        <v>136</v>
      </c>
      <c r="B15" s="181"/>
      <c r="C15" s="181"/>
      <c r="D15" s="181"/>
      <c r="E15" s="153">
        <v>10</v>
      </c>
      <c r="F15" s="153">
        <v>5</v>
      </c>
      <c r="G15" s="151" t="s">
        <v>763</v>
      </c>
      <c r="H15" s="154" t="s">
        <v>442</v>
      </c>
    </row>
    <row r="16" spans="1:8" x14ac:dyDescent="0.35">
      <c r="A16" s="150" t="s">
        <v>122</v>
      </c>
      <c r="B16" s="181"/>
      <c r="C16" s="181"/>
      <c r="D16" s="181"/>
      <c r="E16" s="153">
        <v>2</v>
      </c>
      <c r="F16" s="190">
        <v>1</v>
      </c>
      <c r="G16" s="151" t="s">
        <v>763</v>
      </c>
      <c r="H16" s="154" t="s">
        <v>442</v>
      </c>
    </row>
    <row r="17" spans="1:75" x14ac:dyDescent="0.35">
      <c r="A17" s="150" t="s">
        <v>137</v>
      </c>
      <c r="B17" s="181"/>
      <c r="C17" s="181"/>
      <c r="D17" s="181"/>
      <c r="E17" s="153">
        <v>2</v>
      </c>
      <c r="F17" s="253">
        <v>0</v>
      </c>
      <c r="G17" s="151"/>
      <c r="H17" s="154"/>
    </row>
    <row r="18" spans="1:75" x14ac:dyDescent="0.35">
      <c r="A18" s="150" t="s">
        <v>138</v>
      </c>
      <c r="B18" s="181"/>
      <c r="C18" s="152"/>
      <c r="D18" s="181"/>
      <c r="E18" s="153">
        <v>1</v>
      </c>
      <c r="F18" s="253">
        <v>0</v>
      </c>
      <c r="G18" s="151"/>
      <c r="H18" s="154"/>
    </row>
    <row r="19" spans="1:75" x14ac:dyDescent="0.35">
      <c r="A19" s="150" t="s">
        <v>314</v>
      </c>
      <c r="B19" s="181" t="s">
        <v>315</v>
      </c>
      <c r="C19" s="188" t="s">
        <v>316</v>
      </c>
      <c r="D19" s="189"/>
      <c r="E19" s="153">
        <v>1</v>
      </c>
      <c r="F19" s="151">
        <v>1</v>
      </c>
      <c r="G19" s="151" t="s">
        <v>763</v>
      </c>
      <c r="H19" s="154" t="s">
        <v>439</v>
      </c>
    </row>
    <row r="20" spans="1:75" x14ac:dyDescent="0.35">
      <c r="A20" s="150" t="s">
        <v>140</v>
      </c>
      <c r="B20" s="181"/>
      <c r="C20" s="188"/>
      <c r="D20" s="189"/>
      <c r="E20" s="153">
        <v>0</v>
      </c>
      <c r="F20" s="153"/>
      <c r="G20" s="151"/>
      <c r="H20" s="154"/>
    </row>
    <row r="21" spans="1:75" s="172" customFormat="1" x14ac:dyDescent="0.35">
      <c r="A21" s="150" t="s">
        <v>562</v>
      </c>
      <c r="B21" s="152"/>
      <c r="C21" s="152"/>
      <c r="D21" s="181"/>
      <c r="E21" s="153">
        <v>0</v>
      </c>
      <c r="F21" s="253">
        <v>0</v>
      </c>
      <c r="G21" s="151" t="s">
        <v>563</v>
      </c>
      <c r="H21" s="153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</row>
    <row r="22" spans="1:75" s="172" customFormat="1" x14ac:dyDescent="0.35">
      <c r="A22" s="150" t="s">
        <v>564</v>
      </c>
      <c r="B22" s="181"/>
      <c r="C22" s="181"/>
      <c r="D22" s="181"/>
      <c r="E22" s="153">
        <v>1</v>
      </c>
      <c r="F22" s="253">
        <v>0</v>
      </c>
      <c r="G22" s="151" t="s">
        <v>563</v>
      </c>
      <c r="H22" s="153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</row>
    <row r="23" spans="1:75" x14ac:dyDescent="0.35">
      <c r="A23" s="265" t="s">
        <v>141</v>
      </c>
      <c r="B23" s="266"/>
      <c r="C23" s="267"/>
      <c r="D23" s="266"/>
      <c r="E23" s="153"/>
      <c r="F23" s="153"/>
      <c r="G23" s="151"/>
      <c r="H23" s="154"/>
    </row>
    <row r="24" spans="1:75" s="172" customFormat="1" x14ac:dyDescent="0.35">
      <c r="A24" s="182" t="s">
        <v>565</v>
      </c>
      <c r="B24" s="183"/>
      <c r="C24" s="184"/>
      <c r="D24" s="184"/>
      <c r="E24" s="177">
        <v>1</v>
      </c>
      <c r="F24" s="177">
        <v>1</v>
      </c>
      <c r="G24" s="151" t="s">
        <v>563</v>
      </c>
      <c r="H24" s="153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</row>
    <row r="25" spans="1:75" x14ac:dyDescent="0.35">
      <c r="A25" s="150" t="s">
        <v>598</v>
      </c>
      <c r="B25" s="181" t="s">
        <v>762</v>
      </c>
      <c r="C25" s="152" t="s">
        <v>307</v>
      </c>
      <c r="D25" s="181"/>
      <c r="E25" s="153">
        <v>2</v>
      </c>
      <c r="F25" s="153">
        <v>2</v>
      </c>
      <c r="G25" s="151" t="s">
        <v>757</v>
      </c>
      <c r="H25" s="151" t="s">
        <v>440</v>
      </c>
    </row>
    <row r="26" spans="1:75" x14ac:dyDescent="0.35">
      <c r="A26" s="150" t="s">
        <v>308</v>
      </c>
      <c r="B26" s="150" t="s">
        <v>309</v>
      </c>
      <c r="C26" s="150" t="s">
        <v>310</v>
      </c>
      <c r="D26" s="185"/>
      <c r="E26" s="186">
        <v>3</v>
      </c>
      <c r="F26" s="186">
        <v>6</v>
      </c>
      <c r="G26" s="151" t="s">
        <v>757</v>
      </c>
      <c r="H26" s="151" t="s">
        <v>441</v>
      </c>
    </row>
    <row r="27" spans="1:75" x14ac:dyDescent="0.35">
      <c r="A27" s="150" t="s">
        <v>311</v>
      </c>
      <c r="B27" s="150" t="s">
        <v>312</v>
      </c>
      <c r="C27" s="150" t="s">
        <v>313</v>
      </c>
      <c r="D27" s="185"/>
      <c r="E27" s="186">
        <v>3</v>
      </c>
      <c r="F27" s="186">
        <v>9</v>
      </c>
      <c r="G27" s="151" t="s">
        <v>757</v>
      </c>
      <c r="H27" s="151" t="s">
        <v>441</v>
      </c>
    </row>
    <row r="28" spans="1:75" x14ac:dyDescent="0.35">
      <c r="A28" s="150" t="s">
        <v>758</v>
      </c>
      <c r="B28" s="150"/>
      <c r="C28" s="150" t="s">
        <v>310</v>
      </c>
      <c r="D28" s="185"/>
      <c r="E28" s="186">
        <v>2</v>
      </c>
      <c r="F28" s="186">
        <v>2</v>
      </c>
      <c r="G28" s="151" t="s">
        <v>757</v>
      </c>
      <c r="H28" s="151" t="s">
        <v>441</v>
      </c>
    </row>
    <row r="29" spans="1:75" x14ac:dyDescent="0.35">
      <c r="A29" s="150" t="s">
        <v>1077</v>
      </c>
      <c r="B29" s="150" t="s">
        <v>759</v>
      </c>
      <c r="C29" s="150" t="s">
        <v>760</v>
      </c>
      <c r="D29" s="185"/>
      <c r="E29" s="186">
        <v>2</v>
      </c>
      <c r="F29" s="186">
        <v>6</v>
      </c>
      <c r="G29" s="151" t="s">
        <v>757</v>
      </c>
      <c r="H29" s="151" t="s">
        <v>761</v>
      </c>
    </row>
    <row r="30" spans="1:75" x14ac:dyDescent="0.35">
      <c r="A30" s="150" t="s">
        <v>317</v>
      </c>
      <c r="B30" s="185"/>
      <c r="C30" s="185"/>
      <c r="D30" s="185"/>
      <c r="E30" s="186">
        <v>1</v>
      </c>
      <c r="F30" s="186">
        <v>1</v>
      </c>
      <c r="G30" s="151" t="s">
        <v>763</v>
      </c>
      <c r="H30" s="151"/>
    </row>
    <row r="31" spans="1:75" x14ac:dyDescent="0.35">
      <c r="A31" s="91"/>
      <c r="B31" s="91"/>
      <c r="C31" s="91"/>
      <c r="D31" s="91"/>
      <c r="E31" s="97"/>
      <c r="F31" s="97"/>
      <c r="G31" s="98"/>
      <c r="H31" s="91"/>
    </row>
  </sheetData>
  <mergeCells count="1">
    <mergeCell ref="A1:F1"/>
  </mergeCells>
  <pageMargins left="0.7" right="0.7" top="0.75" bottom="0.75" header="0.3" footer="0.3"/>
  <pageSetup paperSize="8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19B3-4A15-4107-82D7-9325CDE4D051}">
  <sheetPr>
    <tabColor rgb="FFFFFF00"/>
    <pageSetUpPr fitToPage="1"/>
  </sheetPr>
  <dimension ref="A1:J30"/>
  <sheetViews>
    <sheetView workbookViewId="0">
      <selection activeCell="A2" sqref="A2"/>
    </sheetView>
  </sheetViews>
  <sheetFormatPr defaultColWidth="9.08984375" defaultRowHeight="14.5" x14ac:dyDescent="0.35"/>
  <cols>
    <col min="1" max="3" width="20.6328125" style="29" customWidth="1"/>
    <col min="4" max="5" width="25.6328125" style="29" customWidth="1"/>
    <col min="6" max="9" width="20.6328125" style="35" customWidth="1"/>
    <col min="10" max="16384" width="9.08984375" style="29"/>
  </cols>
  <sheetData>
    <row r="1" spans="1:10" x14ac:dyDescent="0.35">
      <c r="A1" s="287" t="s">
        <v>1094</v>
      </c>
      <c r="B1" s="287"/>
      <c r="C1" s="287"/>
      <c r="D1" s="287"/>
      <c r="E1" s="287"/>
      <c r="F1" s="287"/>
      <c r="G1" s="287"/>
      <c r="H1" s="48"/>
      <c r="I1" s="48"/>
      <c r="J1" s="50"/>
    </row>
    <row r="2" spans="1:10" s="33" customFormat="1" x14ac:dyDescent="0.35">
      <c r="A2" s="34" t="s">
        <v>142</v>
      </c>
      <c r="B2" s="34" t="s">
        <v>1080</v>
      </c>
      <c r="C2" s="34" t="s">
        <v>143</v>
      </c>
      <c r="D2" s="34" t="s">
        <v>144</v>
      </c>
      <c r="E2" s="34" t="s">
        <v>145</v>
      </c>
      <c r="F2" s="34" t="s">
        <v>948</v>
      </c>
      <c r="G2" s="34" t="s">
        <v>949</v>
      </c>
      <c r="H2" s="34" t="s">
        <v>146</v>
      </c>
      <c r="I2" s="34" t="s">
        <v>147</v>
      </c>
      <c r="J2" s="53"/>
    </row>
    <row r="3" spans="1:10" x14ac:dyDescent="0.35">
      <c r="A3" s="82" t="s">
        <v>148</v>
      </c>
      <c r="B3" s="82"/>
      <c r="C3" s="83"/>
      <c r="D3" s="86"/>
      <c r="E3" s="84"/>
      <c r="F3" s="83"/>
      <c r="G3" s="85"/>
      <c r="H3" s="83"/>
      <c r="I3" s="83"/>
    </row>
    <row r="4" spans="1:10" x14ac:dyDescent="0.35">
      <c r="A4" s="152" t="s">
        <v>932</v>
      </c>
      <c r="B4" s="152" t="s">
        <v>1081</v>
      </c>
      <c r="C4" s="151" t="s">
        <v>945</v>
      </c>
      <c r="D4" s="151" t="s">
        <v>946</v>
      </c>
      <c r="E4" s="152" t="s">
        <v>946</v>
      </c>
      <c r="F4" s="220">
        <v>45266</v>
      </c>
      <c r="G4" s="153">
        <v>3.8</v>
      </c>
      <c r="H4" s="151" t="s">
        <v>1078</v>
      </c>
      <c r="I4" s="151" t="s">
        <v>1079</v>
      </c>
    </row>
    <row r="5" spans="1:10" x14ac:dyDescent="0.35">
      <c r="A5" s="152" t="s">
        <v>933</v>
      </c>
      <c r="B5" s="152" t="s">
        <v>1081</v>
      </c>
      <c r="C5" s="151" t="s">
        <v>945</v>
      </c>
      <c r="D5" s="151" t="s">
        <v>947</v>
      </c>
      <c r="E5" s="151" t="s">
        <v>947</v>
      </c>
      <c r="F5" s="220">
        <v>45266</v>
      </c>
      <c r="G5" s="153">
        <v>2.9</v>
      </c>
      <c r="H5" s="151" t="s">
        <v>1078</v>
      </c>
      <c r="I5" s="151" t="s">
        <v>1079</v>
      </c>
    </row>
    <row r="6" spans="1:10" x14ac:dyDescent="0.35">
      <c r="A6" s="152" t="s">
        <v>934</v>
      </c>
      <c r="B6" s="152" t="s">
        <v>1081</v>
      </c>
      <c r="C6" s="151" t="s">
        <v>954</v>
      </c>
      <c r="D6" s="151" t="s">
        <v>950</v>
      </c>
      <c r="E6" s="151" t="s">
        <v>950</v>
      </c>
      <c r="F6" s="220">
        <v>45266</v>
      </c>
      <c r="G6" s="153">
        <v>4.5999999999999996</v>
      </c>
      <c r="H6" s="151" t="s">
        <v>1079</v>
      </c>
      <c r="I6" s="151" t="s">
        <v>1082</v>
      </c>
    </row>
    <row r="7" spans="1:10" x14ac:dyDescent="0.35">
      <c r="A7" s="152" t="s">
        <v>935</v>
      </c>
      <c r="B7" s="152" t="s">
        <v>1081</v>
      </c>
      <c r="C7" s="151" t="s">
        <v>954</v>
      </c>
      <c r="D7" s="151" t="s">
        <v>951</v>
      </c>
      <c r="E7" s="151" t="s">
        <v>951</v>
      </c>
      <c r="F7" s="220">
        <v>45266</v>
      </c>
      <c r="G7" s="153">
        <v>4.5999999999999996</v>
      </c>
      <c r="H7" s="151" t="s">
        <v>1079</v>
      </c>
      <c r="I7" s="151" t="s">
        <v>1082</v>
      </c>
    </row>
    <row r="8" spans="1:10" x14ac:dyDescent="0.35">
      <c r="A8" s="152" t="s">
        <v>936</v>
      </c>
      <c r="B8" s="152" t="s">
        <v>1081</v>
      </c>
      <c r="C8" s="151" t="s">
        <v>954</v>
      </c>
      <c r="D8" s="151" t="s">
        <v>950</v>
      </c>
      <c r="E8" s="151" t="s">
        <v>950</v>
      </c>
      <c r="F8" s="220">
        <v>45266</v>
      </c>
      <c r="G8" s="153">
        <v>6.6</v>
      </c>
      <c r="H8" s="151" t="s">
        <v>1079</v>
      </c>
      <c r="I8" s="151" t="s">
        <v>1083</v>
      </c>
    </row>
    <row r="9" spans="1:10" x14ac:dyDescent="0.35">
      <c r="A9" s="152" t="s">
        <v>937</v>
      </c>
      <c r="B9" s="152" t="s">
        <v>1081</v>
      </c>
      <c r="C9" s="151" t="s">
        <v>954</v>
      </c>
      <c r="D9" s="151" t="s">
        <v>951</v>
      </c>
      <c r="E9" s="151" t="s">
        <v>951</v>
      </c>
      <c r="F9" s="220">
        <v>45266</v>
      </c>
      <c r="G9" s="153">
        <v>5.9</v>
      </c>
      <c r="H9" s="151" t="s">
        <v>1079</v>
      </c>
      <c r="I9" s="151" t="s">
        <v>1083</v>
      </c>
      <c r="J9" s="50"/>
    </row>
    <row r="10" spans="1:10" x14ac:dyDescent="0.35">
      <c r="A10" s="244" t="s">
        <v>938</v>
      </c>
      <c r="B10" s="152" t="s">
        <v>1081</v>
      </c>
      <c r="C10" s="151" t="s">
        <v>954</v>
      </c>
      <c r="D10" s="151" t="s">
        <v>950</v>
      </c>
      <c r="E10" s="151" t="s">
        <v>950</v>
      </c>
      <c r="F10" s="220">
        <v>45266</v>
      </c>
      <c r="G10" s="153">
        <v>1.17</v>
      </c>
      <c r="H10" s="151" t="s">
        <v>1084</v>
      </c>
      <c r="I10" s="151" t="s">
        <v>1084</v>
      </c>
      <c r="J10" s="50"/>
    </row>
    <row r="11" spans="1:10" x14ac:dyDescent="0.35">
      <c r="A11" s="152" t="s">
        <v>939</v>
      </c>
      <c r="B11" s="152" t="s">
        <v>1081</v>
      </c>
      <c r="C11" s="151" t="s">
        <v>954</v>
      </c>
      <c r="D11" s="151" t="s">
        <v>951</v>
      </c>
      <c r="E11" s="151" t="s">
        <v>951</v>
      </c>
      <c r="F11" s="220">
        <v>45266</v>
      </c>
      <c r="G11" s="153">
        <v>1.1000000000000001</v>
      </c>
      <c r="H11" s="151" t="s">
        <v>1084</v>
      </c>
      <c r="I11" s="151" t="s">
        <v>1084</v>
      </c>
      <c r="J11" s="50"/>
    </row>
    <row r="12" spans="1:10" x14ac:dyDescent="0.35">
      <c r="A12" s="152" t="s">
        <v>940</v>
      </c>
      <c r="B12" s="152" t="s">
        <v>1081</v>
      </c>
      <c r="C12" s="151" t="s">
        <v>954</v>
      </c>
      <c r="D12" s="151" t="s">
        <v>950</v>
      </c>
      <c r="E12" s="151" t="s">
        <v>950</v>
      </c>
      <c r="F12" s="220">
        <v>45266</v>
      </c>
      <c r="G12" s="153">
        <v>7.8</v>
      </c>
      <c r="H12" s="151" t="s">
        <v>1079</v>
      </c>
      <c r="I12" s="151" t="s">
        <v>1084</v>
      </c>
      <c r="J12" s="50"/>
    </row>
    <row r="13" spans="1:10" x14ac:dyDescent="0.35">
      <c r="A13" s="152" t="s">
        <v>941</v>
      </c>
      <c r="B13" s="152" t="s">
        <v>1081</v>
      </c>
      <c r="C13" s="151" t="s">
        <v>954</v>
      </c>
      <c r="D13" s="151" t="s">
        <v>951</v>
      </c>
      <c r="E13" s="151" t="s">
        <v>951</v>
      </c>
      <c r="F13" s="220">
        <v>45266</v>
      </c>
      <c r="G13" s="153">
        <v>7.8</v>
      </c>
      <c r="H13" s="151" t="s">
        <v>1079</v>
      </c>
      <c r="I13" s="151" t="s">
        <v>1084</v>
      </c>
      <c r="J13" s="50"/>
    </row>
    <row r="14" spans="1:10" x14ac:dyDescent="0.35">
      <c r="A14" s="244" t="s">
        <v>942</v>
      </c>
      <c r="B14" s="152" t="s">
        <v>1081</v>
      </c>
      <c r="C14" s="151" t="s">
        <v>954</v>
      </c>
      <c r="D14" s="151" t="s">
        <v>950</v>
      </c>
      <c r="E14" s="151" t="s">
        <v>950</v>
      </c>
      <c r="F14" s="220">
        <v>45266</v>
      </c>
      <c r="G14" s="153">
        <v>7.8</v>
      </c>
      <c r="H14" s="151" t="s">
        <v>1085</v>
      </c>
      <c r="I14" s="151" t="s">
        <v>1087</v>
      </c>
      <c r="J14" s="50"/>
    </row>
    <row r="15" spans="1:10" x14ac:dyDescent="0.35">
      <c r="A15" s="244" t="s">
        <v>943</v>
      </c>
      <c r="B15" s="152" t="s">
        <v>1081</v>
      </c>
      <c r="C15" s="151" t="s">
        <v>945</v>
      </c>
      <c r="D15" s="151" t="s">
        <v>952</v>
      </c>
      <c r="E15" s="151" t="s">
        <v>953</v>
      </c>
      <c r="F15" s="220">
        <v>45266</v>
      </c>
      <c r="G15" s="153">
        <v>6.9</v>
      </c>
      <c r="H15" s="151" t="s">
        <v>1079</v>
      </c>
      <c r="I15" s="151" t="s">
        <v>1086</v>
      </c>
      <c r="J15" s="50"/>
    </row>
    <row r="16" spans="1:10" x14ac:dyDescent="0.35">
      <c r="A16" s="152" t="s">
        <v>944</v>
      </c>
      <c r="B16" s="152" t="s">
        <v>1081</v>
      </c>
      <c r="C16" s="151" t="s">
        <v>945</v>
      </c>
      <c r="D16" s="151" t="s">
        <v>952</v>
      </c>
      <c r="E16" s="151" t="s">
        <v>953</v>
      </c>
      <c r="F16" s="220">
        <v>45266</v>
      </c>
      <c r="G16" s="153">
        <v>6.9</v>
      </c>
      <c r="H16" s="151" t="s">
        <v>1079</v>
      </c>
      <c r="I16" s="151" t="s">
        <v>1086</v>
      </c>
      <c r="J16" s="50"/>
    </row>
    <row r="17" spans="1:10" x14ac:dyDescent="0.35">
      <c r="A17" s="43"/>
      <c r="B17" s="43"/>
      <c r="C17" s="43"/>
      <c r="D17" s="42"/>
      <c r="E17" s="43"/>
      <c r="F17" s="43"/>
      <c r="G17" s="43"/>
      <c r="H17" s="43"/>
      <c r="I17" s="42"/>
    </row>
    <row r="18" spans="1:10" x14ac:dyDescent="0.35">
      <c r="A18" s="31"/>
      <c r="B18" s="31"/>
      <c r="C18" s="37"/>
      <c r="D18" s="37"/>
      <c r="E18" s="39"/>
      <c r="F18" s="37"/>
      <c r="G18" s="58"/>
      <c r="H18" s="37"/>
      <c r="I18" s="37"/>
      <c r="J18" s="50"/>
    </row>
    <row r="19" spans="1:10" x14ac:dyDescent="0.35">
      <c r="A19" s="31"/>
      <c r="B19" s="31"/>
      <c r="C19" s="37"/>
      <c r="D19" s="37"/>
      <c r="E19" s="39"/>
      <c r="F19" s="37"/>
      <c r="G19" s="58"/>
      <c r="H19" s="37"/>
      <c r="I19" s="37"/>
      <c r="J19" s="50"/>
    </row>
    <row r="20" spans="1:10" x14ac:dyDescent="0.35">
      <c r="A20" s="39"/>
      <c r="B20" s="39"/>
      <c r="C20" s="37"/>
      <c r="D20" s="37"/>
      <c r="E20" s="39"/>
      <c r="F20" s="37"/>
      <c r="G20" s="58"/>
      <c r="H20" s="37"/>
      <c r="I20" s="37"/>
      <c r="J20" s="50"/>
    </row>
    <row r="21" spans="1:10" x14ac:dyDescent="0.35">
      <c r="A21" s="39"/>
      <c r="B21" s="39"/>
      <c r="C21" s="37"/>
      <c r="D21" s="37"/>
      <c r="E21" s="39"/>
      <c r="F21" s="37"/>
      <c r="G21" s="58"/>
      <c r="H21" s="37"/>
      <c r="I21" s="37"/>
      <c r="J21" s="50"/>
    </row>
    <row r="22" spans="1:10" x14ac:dyDescent="0.35">
      <c r="A22" s="39"/>
      <c r="B22" s="39"/>
      <c r="C22" s="37"/>
      <c r="D22" s="37"/>
      <c r="E22" s="39"/>
      <c r="F22" s="37"/>
      <c r="G22" s="58"/>
      <c r="H22" s="37"/>
      <c r="I22" s="37"/>
      <c r="J22" s="50"/>
    </row>
    <row r="23" spans="1:10" x14ac:dyDescent="0.35">
      <c r="A23" s="39"/>
      <c r="B23" s="39"/>
      <c r="C23" s="37"/>
      <c r="D23" s="37"/>
      <c r="E23" s="39"/>
      <c r="F23" s="37"/>
      <c r="G23" s="58"/>
      <c r="H23" s="37"/>
      <c r="I23" s="37"/>
      <c r="J23" s="50"/>
    </row>
    <row r="24" spans="1:10" x14ac:dyDescent="0.35">
      <c r="A24" s="39"/>
      <c r="B24" s="39"/>
      <c r="C24" s="37"/>
      <c r="D24" s="37"/>
      <c r="E24" s="39"/>
      <c r="F24" s="37"/>
      <c r="G24" s="58"/>
      <c r="H24" s="37"/>
      <c r="I24" s="37"/>
      <c r="J24" s="50"/>
    </row>
    <row r="25" spans="1:10" x14ac:dyDescent="0.35">
      <c r="A25" s="39"/>
      <c r="B25" s="39"/>
      <c r="C25" s="37"/>
      <c r="D25" s="37"/>
      <c r="E25" s="39"/>
      <c r="F25" s="37"/>
      <c r="G25" s="58"/>
      <c r="H25" s="37"/>
      <c r="I25" s="37"/>
      <c r="J25" s="50"/>
    </row>
    <row r="26" spans="1:10" x14ac:dyDescent="0.35">
      <c r="A26" s="39"/>
      <c r="B26" s="39"/>
      <c r="C26" s="37"/>
      <c r="D26" s="37"/>
      <c r="E26" s="39"/>
      <c r="F26" s="37"/>
      <c r="G26" s="58"/>
      <c r="H26" s="37"/>
      <c r="I26" s="37"/>
      <c r="J26" s="50"/>
    </row>
    <row r="27" spans="1:10" x14ac:dyDescent="0.35">
      <c r="A27" s="39"/>
      <c r="B27" s="39"/>
      <c r="C27" s="37"/>
      <c r="D27" s="37"/>
      <c r="E27" s="39"/>
      <c r="F27" s="37"/>
      <c r="G27" s="58"/>
      <c r="H27" s="37"/>
      <c r="I27" s="37"/>
      <c r="J27" s="50"/>
    </row>
    <row r="28" spans="1:10" x14ac:dyDescent="0.35">
      <c r="A28" s="39"/>
      <c r="B28" s="39"/>
      <c r="C28" s="37"/>
      <c r="D28" s="37"/>
      <c r="E28" s="39"/>
      <c r="F28" s="37"/>
      <c r="G28" s="58"/>
      <c r="H28" s="37"/>
      <c r="I28" s="37"/>
      <c r="J28" s="50"/>
    </row>
    <row r="29" spans="1:10" x14ac:dyDescent="0.35">
      <c r="A29" s="39"/>
      <c r="B29" s="39"/>
      <c r="C29" s="37"/>
      <c r="D29" s="37"/>
      <c r="E29" s="39"/>
      <c r="F29" s="37"/>
      <c r="G29" s="58"/>
      <c r="H29" s="37"/>
      <c r="I29" s="37"/>
      <c r="J29" s="50"/>
    </row>
    <row r="30" spans="1:10" x14ac:dyDescent="0.35">
      <c r="A30" s="31"/>
      <c r="B30" s="31"/>
      <c r="C30" s="58"/>
      <c r="D30" s="58"/>
      <c r="E30" s="59"/>
      <c r="F30" s="58"/>
      <c r="G30" s="58"/>
      <c r="H30" s="58"/>
      <c r="I30" s="58"/>
      <c r="J30" s="50"/>
    </row>
  </sheetData>
  <mergeCells count="1">
    <mergeCell ref="A1:G1"/>
  </mergeCells>
  <phoneticPr fontId="5" type="noConversion"/>
  <pageMargins left="0.7" right="0.7" top="0.75" bottom="0.75" header="0.3" footer="0.3"/>
  <pageSetup scale="6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C7C58-BED8-4C73-8E60-DCBA6644688B}">
  <sheetPr>
    <tabColor rgb="FFFFFF00"/>
  </sheetPr>
  <dimension ref="A1:I68"/>
  <sheetViews>
    <sheetView workbookViewId="0">
      <selection activeCell="I58" sqref="I58"/>
    </sheetView>
  </sheetViews>
  <sheetFormatPr defaultRowHeight="14.5" x14ac:dyDescent="0.35"/>
  <cols>
    <col min="1" max="1" width="46" bestFit="1" customWidth="1"/>
    <col min="2" max="2" width="22.08984375" bestFit="1" customWidth="1"/>
    <col min="3" max="3" width="12.90625" bestFit="1" customWidth="1"/>
    <col min="4" max="4" width="21.453125" customWidth="1"/>
    <col min="5" max="5" width="10.90625" customWidth="1"/>
    <col min="6" max="6" width="10.36328125" customWidth="1"/>
    <col min="7" max="7" width="14.08984375" customWidth="1"/>
    <col min="8" max="8" width="12.6328125" bestFit="1" customWidth="1"/>
    <col min="9" max="9" width="19" customWidth="1"/>
  </cols>
  <sheetData>
    <row r="1" spans="1:9" ht="29" x14ac:dyDescent="0.35">
      <c r="A1" s="148" t="s">
        <v>2</v>
      </c>
      <c r="B1" s="148" t="s">
        <v>110</v>
      </c>
      <c r="C1" s="148" t="s">
        <v>111</v>
      </c>
      <c r="D1" s="148" t="s">
        <v>112</v>
      </c>
      <c r="E1" s="148" t="s">
        <v>108</v>
      </c>
      <c r="F1" s="148" t="s">
        <v>3</v>
      </c>
      <c r="G1" s="148" t="s">
        <v>432</v>
      </c>
      <c r="H1" s="148" t="s">
        <v>433</v>
      </c>
      <c r="I1" s="149" t="s">
        <v>434</v>
      </c>
    </row>
    <row r="2" spans="1:9" x14ac:dyDescent="0.35">
      <c r="A2" s="214" t="s">
        <v>623</v>
      </c>
      <c r="B2" s="148"/>
      <c r="C2" s="148"/>
      <c r="D2" s="148"/>
      <c r="E2" s="148"/>
      <c r="F2" s="148"/>
      <c r="G2" s="148"/>
      <c r="H2" s="148"/>
      <c r="I2" s="149"/>
    </row>
    <row r="3" spans="1:9" x14ac:dyDescent="0.35">
      <c r="A3" s="181" t="s">
        <v>604</v>
      </c>
      <c r="B3" s="153"/>
      <c r="C3" s="153" t="s">
        <v>176</v>
      </c>
      <c r="D3" s="181"/>
      <c r="E3" s="153"/>
      <c r="F3" s="153">
        <v>1</v>
      </c>
      <c r="G3" s="187" t="s">
        <v>235</v>
      </c>
      <c r="H3" s="187" t="s">
        <v>607</v>
      </c>
      <c r="I3" s="153" t="s">
        <v>117</v>
      </c>
    </row>
    <row r="4" spans="1:9" x14ac:dyDescent="0.35">
      <c r="A4" s="181" t="s">
        <v>599</v>
      </c>
      <c r="B4" s="153" t="s">
        <v>621</v>
      </c>
      <c r="C4" s="153" t="s">
        <v>601</v>
      </c>
      <c r="D4" s="181"/>
      <c r="E4" s="153"/>
      <c r="F4" s="153">
        <v>1</v>
      </c>
      <c r="G4" s="187" t="s">
        <v>235</v>
      </c>
      <c r="H4" s="187" t="s">
        <v>607</v>
      </c>
      <c r="I4" s="153" t="s">
        <v>622</v>
      </c>
    </row>
    <row r="5" spans="1:9" x14ac:dyDescent="0.35">
      <c r="A5" s="181" t="s">
        <v>600</v>
      </c>
      <c r="B5" s="153" t="s">
        <v>619</v>
      </c>
      <c r="C5" s="153" t="s">
        <v>601</v>
      </c>
      <c r="D5" s="181"/>
      <c r="E5" s="153"/>
      <c r="F5" s="153">
        <v>1</v>
      </c>
      <c r="G5" s="187" t="s">
        <v>235</v>
      </c>
      <c r="H5" s="187" t="s">
        <v>607</v>
      </c>
      <c r="I5" s="153" t="s">
        <v>620</v>
      </c>
    </row>
    <row r="6" spans="1:9" x14ac:dyDescent="0.35">
      <c r="A6" s="181" t="s">
        <v>602</v>
      </c>
      <c r="B6" s="153">
        <v>53586</v>
      </c>
      <c r="C6" s="153" t="s">
        <v>176</v>
      </c>
      <c r="D6" s="181"/>
      <c r="E6" s="153"/>
      <c r="F6" s="153">
        <v>1</v>
      </c>
      <c r="G6" s="187" t="s">
        <v>235</v>
      </c>
      <c r="H6" s="187" t="s">
        <v>607</v>
      </c>
      <c r="I6" s="153">
        <v>53586</v>
      </c>
    </row>
    <row r="7" spans="1:9" x14ac:dyDescent="0.35">
      <c r="A7" s="181" t="s">
        <v>603</v>
      </c>
      <c r="B7" s="153"/>
      <c r="C7" s="153" t="s">
        <v>176</v>
      </c>
      <c r="D7" s="181"/>
      <c r="E7" s="153"/>
      <c r="F7" s="153">
        <v>1</v>
      </c>
      <c r="G7" s="187" t="s">
        <v>235</v>
      </c>
      <c r="H7" s="187" t="s">
        <v>607</v>
      </c>
      <c r="I7" s="153"/>
    </row>
    <row r="8" spans="1:9" x14ac:dyDescent="0.35">
      <c r="A8" s="150" t="s">
        <v>610</v>
      </c>
      <c r="B8" s="151" t="s">
        <v>606</v>
      </c>
      <c r="C8" s="153" t="s">
        <v>113</v>
      </c>
      <c r="D8" s="150"/>
      <c r="E8" s="150"/>
      <c r="F8" s="153">
        <v>1</v>
      </c>
      <c r="G8" s="187" t="s">
        <v>235</v>
      </c>
      <c r="H8" s="187" t="s">
        <v>607</v>
      </c>
      <c r="I8" s="151" t="s">
        <v>614</v>
      </c>
    </row>
    <row r="9" spans="1:9" x14ac:dyDescent="0.35">
      <c r="A9" s="150" t="s">
        <v>611</v>
      </c>
      <c r="B9" s="151" t="s">
        <v>606</v>
      </c>
      <c r="C9" s="153" t="s">
        <v>113</v>
      </c>
      <c r="D9" s="150"/>
      <c r="E9" s="150"/>
      <c r="F9" s="153">
        <v>1</v>
      </c>
      <c r="G9" s="187" t="s">
        <v>235</v>
      </c>
      <c r="H9" s="187" t="s">
        <v>607</v>
      </c>
      <c r="I9" s="151" t="s">
        <v>615</v>
      </c>
    </row>
    <row r="10" spans="1:9" x14ac:dyDescent="0.35">
      <c r="A10" s="150" t="s">
        <v>612</v>
      </c>
      <c r="B10" s="151" t="s">
        <v>609</v>
      </c>
      <c r="C10" s="151" t="s">
        <v>113</v>
      </c>
      <c r="D10" s="150"/>
      <c r="E10" s="150"/>
      <c r="F10" s="153">
        <v>1</v>
      </c>
      <c r="G10" s="187" t="s">
        <v>235</v>
      </c>
      <c r="H10" s="187" t="s">
        <v>607</v>
      </c>
      <c r="I10" s="151" t="s">
        <v>616</v>
      </c>
    </row>
    <row r="11" spans="1:9" x14ac:dyDescent="0.35">
      <c r="A11" s="150" t="s">
        <v>613</v>
      </c>
      <c r="B11" s="151" t="s">
        <v>609</v>
      </c>
      <c r="C11" s="151" t="s">
        <v>113</v>
      </c>
      <c r="D11" s="150"/>
      <c r="E11" s="150"/>
      <c r="F11" s="153">
        <v>1</v>
      </c>
      <c r="G11" s="187" t="s">
        <v>235</v>
      </c>
      <c r="H11" s="187" t="s">
        <v>607</v>
      </c>
      <c r="I11" s="151" t="s">
        <v>617</v>
      </c>
    </row>
    <row r="12" spans="1:9" x14ac:dyDescent="0.35">
      <c r="A12" s="215" t="s">
        <v>618</v>
      </c>
      <c r="B12" s="36"/>
      <c r="C12" s="36"/>
      <c r="D12" s="30"/>
      <c r="E12" s="30"/>
      <c r="F12" s="43"/>
      <c r="G12" s="51"/>
      <c r="H12" s="51"/>
      <c r="I12" s="36">
        <v>53100</v>
      </c>
    </row>
    <row r="13" spans="1:9" x14ac:dyDescent="0.35">
      <c r="A13" s="150" t="s">
        <v>629</v>
      </c>
      <c r="B13" s="151" t="s">
        <v>630</v>
      </c>
      <c r="C13" s="151" t="s">
        <v>601</v>
      </c>
      <c r="D13" s="150"/>
      <c r="E13" s="150"/>
      <c r="F13" s="153">
        <v>1</v>
      </c>
      <c r="G13" s="187" t="s">
        <v>235</v>
      </c>
      <c r="H13" s="187" t="s">
        <v>618</v>
      </c>
      <c r="I13" s="151">
        <v>54047</v>
      </c>
    </row>
    <row r="14" spans="1:9" x14ac:dyDescent="0.35">
      <c r="A14" s="150" t="s">
        <v>631</v>
      </c>
      <c r="B14" s="151" t="s">
        <v>632</v>
      </c>
      <c r="C14" s="151" t="s">
        <v>601</v>
      </c>
      <c r="D14" s="150"/>
      <c r="E14" s="150"/>
      <c r="F14" s="153">
        <v>1</v>
      </c>
      <c r="G14" s="187" t="s">
        <v>235</v>
      </c>
      <c r="H14" s="187" t="s">
        <v>618</v>
      </c>
      <c r="I14" s="151">
        <v>54066</v>
      </c>
    </row>
    <row r="15" spans="1:9" x14ac:dyDescent="0.35">
      <c r="A15" s="150" t="s">
        <v>644</v>
      </c>
      <c r="B15" s="151" t="s">
        <v>643</v>
      </c>
      <c r="C15" s="150" t="s">
        <v>601</v>
      </c>
      <c r="D15" s="150"/>
      <c r="E15" s="150"/>
      <c r="F15" s="153">
        <v>1</v>
      </c>
      <c r="G15" s="187" t="s">
        <v>235</v>
      </c>
      <c r="H15" s="187" t="s">
        <v>618</v>
      </c>
      <c r="I15" s="151">
        <v>53504</v>
      </c>
    </row>
    <row r="16" spans="1:9" x14ac:dyDescent="0.35">
      <c r="A16" s="150" t="s">
        <v>633</v>
      </c>
      <c r="B16" s="151" t="s">
        <v>634</v>
      </c>
      <c r="C16" s="150" t="s">
        <v>601</v>
      </c>
      <c r="D16" s="150"/>
      <c r="E16" s="150"/>
      <c r="F16" s="153">
        <v>1</v>
      </c>
      <c r="G16" s="187" t="s">
        <v>235</v>
      </c>
      <c r="H16" s="187" t="s">
        <v>618</v>
      </c>
      <c r="I16" s="151"/>
    </row>
    <row r="17" spans="1:9" x14ac:dyDescent="0.35">
      <c r="A17" s="150" t="s">
        <v>637</v>
      </c>
      <c r="B17" s="151" t="s">
        <v>635</v>
      </c>
      <c r="C17" s="150" t="s">
        <v>601</v>
      </c>
      <c r="D17" s="150"/>
      <c r="E17" s="150"/>
      <c r="F17" s="153">
        <v>1</v>
      </c>
      <c r="G17" s="187" t="s">
        <v>235</v>
      </c>
      <c r="H17" s="187" t="s">
        <v>618</v>
      </c>
      <c r="I17" s="151" t="s">
        <v>636</v>
      </c>
    </row>
    <row r="18" spans="1:9" x14ac:dyDescent="0.35">
      <c r="A18" s="150" t="s">
        <v>645</v>
      </c>
      <c r="B18" s="151"/>
      <c r="C18" s="150" t="s">
        <v>601</v>
      </c>
      <c r="D18" s="150"/>
      <c r="E18" s="150"/>
      <c r="F18" s="153">
        <v>3</v>
      </c>
      <c r="G18" s="187" t="s">
        <v>235</v>
      </c>
      <c r="H18" s="187" t="s">
        <v>618</v>
      </c>
      <c r="I18" s="151" t="s">
        <v>584</v>
      </c>
    </row>
    <row r="19" spans="1:9" x14ac:dyDescent="0.35">
      <c r="A19" s="215" t="s">
        <v>51</v>
      </c>
      <c r="B19" s="30"/>
      <c r="C19" s="30"/>
      <c r="D19" s="30"/>
      <c r="E19" s="30"/>
      <c r="F19" s="36"/>
      <c r="G19" s="51"/>
      <c r="H19" s="51"/>
      <c r="I19" s="36"/>
    </row>
    <row r="20" spans="1:9" x14ac:dyDescent="0.35">
      <c r="A20" s="150" t="s">
        <v>605</v>
      </c>
      <c r="B20" s="151" t="s">
        <v>606</v>
      </c>
      <c r="C20" s="153" t="s">
        <v>113</v>
      </c>
      <c r="D20" s="150"/>
      <c r="E20" s="150"/>
      <c r="F20" s="153">
        <v>1</v>
      </c>
      <c r="G20" s="187" t="s">
        <v>235</v>
      </c>
      <c r="H20" s="187" t="s">
        <v>427</v>
      </c>
      <c r="I20" s="151" t="s">
        <v>247</v>
      </c>
    </row>
    <row r="21" spans="1:9" x14ac:dyDescent="0.35">
      <c r="A21" s="150" t="s">
        <v>608</v>
      </c>
      <c r="B21" s="151" t="s">
        <v>609</v>
      </c>
      <c r="C21" s="151" t="s">
        <v>113</v>
      </c>
      <c r="D21" s="150"/>
      <c r="E21" s="150"/>
      <c r="F21" s="153">
        <v>1</v>
      </c>
      <c r="G21" s="187" t="s">
        <v>235</v>
      </c>
      <c r="H21" s="187" t="s">
        <v>427</v>
      </c>
      <c r="I21" s="151" t="s">
        <v>241</v>
      </c>
    </row>
    <row r="22" spans="1:9" x14ac:dyDescent="0.35">
      <c r="A22" s="150" t="s">
        <v>626</v>
      </c>
      <c r="B22" s="151" t="s">
        <v>624</v>
      </c>
      <c r="C22" s="150" t="s">
        <v>625</v>
      </c>
      <c r="D22" s="150"/>
      <c r="E22" s="150"/>
      <c r="F22" s="151">
        <v>2</v>
      </c>
      <c r="G22" s="187" t="s">
        <v>235</v>
      </c>
      <c r="H22" s="187" t="s">
        <v>427</v>
      </c>
      <c r="I22" s="150"/>
    </row>
    <row r="23" spans="1:9" x14ac:dyDescent="0.35">
      <c r="A23" s="150" t="s">
        <v>627</v>
      </c>
      <c r="B23" s="151" t="s">
        <v>628</v>
      </c>
      <c r="C23" s="150" t="s">
        <v>625</v>
      </c>
      <c r="D23" s="150"/>
      <c r="E23" s="150"/>
      <c r="F23" s="151">
        <v>2</v>
      </c>
      <c r="G23" s="187" t="s">
        <v>235</v>
      </c>
      <c r="H23" s="187" t="s">
        <v>427</v>
      </c>
      <c r="I23" s="150"/>
    </row>
    <row r="24" spans="1:9" x14ac:dyDescent="0.35">
      <c r="A24" s="150" t="s">
        <v>640</v>
      </c>
      <c r="B24" s="151" t="s">
        <v>638</v>
      </c>
      <c r="C24" s="150" t="s">
        <v>639</v>
      </c>
      <c r="D24" s="150"/>
      <c r="E24" s="150"/>
      <c r="F24" s="151">
        <v>4</v>
      </c>
      <c r="G24" s="152" t="s">
        <v>235</v>
      </c>
      <c r="H24" s="187" t="s">
        <v>427</v>
      </c>
      <c r="I24" s="150"/>
    </row>
    <row r="25" spans="1:9" x14ac:dyDescent="0.35">
      <c r="A25" s="150" t="s">
        <v>641</v>
      </c>
      <c r="B25" s="151" t="s">
        <v>642</v>
      </c>
      <c r="C25" s="150" t="s">
        <v>601</v>
      </c>
      <c r="D25" s="150"/>
      <c r="E25" s="150"/>
      <c r="F25" s="151">
        <v>1</v>
      </c>
      <c r="G25" s="152" t="s">
        <v>235</v>
      </c>
      <c r="H25" s="187" t="s">
        <v>427</v>
      </c>
      <c r="I25" s="150"/>
    </row>
    <row r="26" spans="1:9" x14ac:dyDescent="0.35">
      <c r="A26" s="216" t="s">
        <v>646</v>
      </c>
      <c r="F26" s="72"/>
      <c r="H26" s="217"/>
    </row>
    <row r="27" spans="1:9" x14ac:dyDescent="0.35">
      <c r="A27" s="150" t="s">
        <v>931</v>
      </c>
      <c r="B27" s="150"/>
      <c r="C27" s="150" t="s">
        <v>601</v>
      </c>
      <c r="D27" s="150"/>
      <c r="E27" s="150"/>
      <c r="F27" s="151">
        <v>1</v>
      </c>
      <c r="G27" s="152" t="s">
        <v>235</v>
      </c>
      <c r="H27" s="187" t="s">
        <v>646</v>
      </c>
    </row>
    <row r="28" spans="1:9" x14ac:dyDescent="0.35">
      <c r="A28" s="150" t="s">
        <v>647</v>
      </c>
      <c r="B28" s="151" t="s">
        <v>648</v>
      </c>
      <c r="C28" s="150" t="s">
        <v>651</v>
      </c>
      <c r="D28" s="150"/>
      <c r="E28" s="150"/>
      <c r="F28" s="151">
        <v>1</v>
      </c>
      <c r="G28" s="152" t="s">
        <v>235</v>
      </c>
      <c r="H28" s="187" t="s">
        <v>646</v>
      </c>
    </row>
    <row r="29" spans="1:9" x14ac:dyDescent="0.35">
      <c r="A29" s="150" t="s">
        <v>649</v>
      </c>
      <c r="B29" s="151" t="s">
        <v>650</v>
      </c>
      <c r="C29" s="150" t="s">
        <v>652</v>
      </c>
      <c r="D29" s="150"/>
      <c r="E29" s="150"/>
      <c r="F29" s="151">
        <v>1</v>
      </c>
      <c r="G29" s="152" t="s">
        <v>235</v>
      </c>
      <c r="H29" s="152" t="s">
        <v>646</v>
      </c>
    </row>
    <row r="30" spans="1:9" x14ac:dyDescent="0.35">
      <c r="A30" s="150" t="s">
        <v>653</v>
      </c>
      <c r="B30" s="150"/>
      <c r="C30" s="150" t="s">
        <v>601</v>
      </c>
      <c r="D30" s="150"/>
      <c r="E30" s="150"/>
      <c r="F30" s="151">
        <v>1</v>
      </c>
      <c r="G30" s="152" t="s">
        <v>235</v>
      </c>
      <c r="H30" s="152" t="s">
        <v>646</v>
      </c>
    </row>
    <row r="31" spans="1:9" x14ac:dyDescent="0.35">
      <c r="A31" s="150" t="s">
        <v>654</v>
      </c>
      <c r="B31" s="150"/>
      <c r="C31" s="150" t="s">
        <v>601</v>
      </c>
      <c r="D31" s="150"/>
      <c r="E31" s="150"/>
      <c r="F31" s="151">
        <v>1</v>
      </c>
      <c r="G31" s="152" t="s">
        <v>235</v>
      </c>
      <c r="H31" s="152" t="s">
        <v>646</v>
      </c>
    </row>
    <row r="32" spans="1:9" x14ac:dyDescent="0.35">
      <c r="A32" s="150" t="s">
        <v>655</v>
      </c>
      <c r="B32" s="150"/>
      <c r="C32" s="150" t="s">
        <v>601</v>
      </c>
      <c r="D32" s="150"/>
      <c r="E32" s="150"/>
      <c r="F32" s="151">
        <v>1</v>
      </c>
      <c r="G32" s="152" t="s">
        <v>235</v>
      </c>
      <c r="H32" s="152" t="s">
        <v>646</v>
      </c>
    </row>
    <row r="33" spans="1:8" x14ac:dyDescent="0.35">
      <c r="A33" s="150" t="s">
        <v>656</v>
      </c>
      <c r="B33" s="150"/>
      <c r="C33" s="150"/>
      <c r="D33" s="150"/>
      <c r="E33" s="150"/>
      <c r="F33" s="152">
        <v>1</v>
      </c>
      <c r="G33" s="152" t="s">
        <v>235</v>
      </c>
      <c r="H33" s="152" t="s">
        <v>646</v>
      </c>
    </row>
    <row r="34" spans="1:8" x14ac:dyDescent="0.35">
      <c r="A34" s="150" t="s">
        <v>661</v>
      </c>
      <c r="B34" s="150" t="s">
        <v>662</v>
      </c>
      <c r="C34" s="150"/>
      <c r="D34" s="150"/>
      <c r="E34" s="150"/>
      <c r="F34" s="151">
        <v>2</v>
      </c>
      <c r="G34" s="152" t="s">
        <v>235</v>
      </c>
      <c r="H34" s="152" t="s">
        <v>646</v>
      </c>
    </row>
    <row r="35" spans="1:8" x14ac:dyDescent="0.35">
      <c r="A35" s="150" t="s">
        <v>657</v>
      </c>
      <c r="B35" s="150" t="s">
        <v>663</v>
      </c>
      <c r="C35" s="150"/>
      <c r="D35" s="150"/>
      <c r="E35" s="150"/>
      <c r="F35" s="151">
        <v>1</v>
      </c>
      <c r="G35" s="152" t="s">
        <v>235</v>
      </c>
      <c r="H35" s="152" t="s">
        <v>646</v>
      </c>
    </row>
    <row r="36" spans="1:8" x14ac:dyDescent="0.35">
      <c r="A36" s="150" t="s">
        <v>658</v>
      </c>
      <c r="B36" s="150" t="s">
        <v>659</v>
      </c>
      <c r="C36" s="150"/>
      <c r="D36" s="150"/>
      <c r="E36" s="150"/>
      <c r="F36" s="152">
        <v>1</v>
      </c>
      <c r="G36" s="152" t="s">
        <v>235</v>
      </c>
      <c r="H36" s="152" t="s">
        <v>646</v>
      </c>
    </row>
    <row r="37" spans="1:8" x14ac:dyDescent="0.35">
      <c r="A37" s="150" t="s">
        <v>660</v>
      </c>
      <c r="B37" s="150" t="s">
        <v>659</v>
      </c>
      <c r="C37" s="150"/>
      <c r="D37" s="150"/>
      <c r="E37" s="150"/>
      <c r="F37" s="152">
        <v>1</v>
      </c>
      <c r="G37" s="152" t="s">
        <v>235</v>
      </c>
      <c r="H37" s="152" t="s">
        <v>646</v>
      </c>
    </row>
    <row r="38" spans="1:8" x14ac:dyDescent="0.35">
      <c r="A38" s="150" t="s">
        <v>664</v>
      </c>
      <c r="B38" s="150" t="s">
        <v>665</v>
      </c>
      <c r="C38" s="150"/>
      <c r="D38" s="150"/>
      <c r="E38" s="150"/>
      <c r="F38" s="152">
        <v>2</v>
      </c>
      <c r="G38" s="152" t="s">
        <v>235</v>
      </c>
      <c r="H38" s="152" t="s">
        <v>646</v>
      </c>
    </row>
    <row r="39" spans="1:8" x14ac:dyDescent="0.35">
      <c r="A39" s="150" t="s">
        <v>667</v>
      </c>
      <c r="B39" s="150"/>
      <c r="C39" s="150"/>
      <c r="D39" s="150"/>
      <c r="E39" s="150"/>
      <c r="F39" s="152">
        <v>1</v>
      </c>
      <c r="G39" s="152" t="s">
        <v>235</v>
      </c>
      <c r="H39" s="152" t="s">
        <v>646</v>
      </c>
    </row>
    <row r="40" spans="1:8" x14ac:dyDescent="0.35">
      <c r="A40" s="150" t="s">
        <v>666</v>
      </c>
      <c r="B40" s="150"/>
      <c r="C40" s="150"/>
      <c r="D40" s="150"/>
      <c r="E40" s="150"/>
      <c r="F40" s="152">
        <v>1</v>
      </c>
      <c r="G40" s="152" t="s">
        <v>235</v>
      </c>
      <c r="H40" s="152" t="s">
        <v>646</v>
      </c>
    </row>
    <row r="41" spans="1:8" x14ac:dyDescent="0.35">
      <c r="A41" s="150" t="s">
        <v>668</v>
      </c>
      <c r="B41" s="150"/>
      <c r="C41" s="150"/>
      <c r="D41" s="150"/>
      <c r="E41" s="150"/>
      <c r="F41" s="152">
        <v>1</v>
      </c>
      <c r="G41" s="152" t="s">
        <v>235</v>
      </c>
      <c r="H41" s="152" t="s">
        <v>646</v>
      </c>
    </row>
    <row r="42" spans="1:8" x14ac:dyDescent="0.35">
      <c r="A42" s="150" t="s">
        <v>669</v>
      </c>
      <c r="B42" s="150"/>
      <c r="C42" s="150"/>
      <c r="D42" s="150"/>
      <c r="E42" s="150"/>
      <c r="F42" s="152">
        <v>1</v>
      </c>
      <c r="G42" s="152" t="s">
        <v>235</v>
      </c>
      <c r="H42" s="152" t="s">
        <v>646</v>
      </c>
    </row>
    <row r="43" spans="1:8" x14ac:dyDescent="0.35">
      <c r="A43" s="216" t="s">
        <v>670</v>
      </c>
      <c r="F43">
        <v>1</v>
      </c>
      <c r="G43" s="218" t="s">
        <v>235</v>
      </c>
    </row>
    <row r="44" spans="1:8" x14ac:dyDescent="0.35">
      <c r="A44" s="150" t="s">
        <v>685</v>
      </c>
      <c r="B44" s="150" t="s">
        <v>671</v>
      </c>
      <c r="C44" s="150"/>
      <c r="D44" s="150"/>
      <c r="E44" s="150"/>
      <c r="F44" s="150">
        <v>1</v>
      </c>
      <c r="G44" s="152" t="s">
        <v>235</v>
      </c>
      <c r="H44" s="152" t="s">
        <v>672</v>
      </c>
    </row>
    <row r="45" spans="1:8" x14ac:dyDescent="0.35">
      <c r="A45" s="150" t="s">
        <v>673</v>
      </c>
      <c r="B45" s="150"/>
      <c r="C45" s="150"/>
      <c r="D45" s="150"/>
      <c r="E45" s="150"/>
      <c r="F45" s="150">
        <v>1</v>
      </c>
      <c r="G45" s="152" t="s">
        <v>235</v>
      </c>
      <c r="H45" s="152" t="s">
        <v>672</v>
      </c>
    </row>
    <row r="46" spans="1:8" x14ac:dyDescent="0.35">
      <c r="A46" s="150" t="s">
        <v>674</v>
      </c>
      <c r="B46" s="150"/>
      <c r="C46" s="150"/>
      <c r="D46" s="150"/>
      <c r="E46" s="150"/>
      <c r="F46" s="150">
        <v>1</v>
      </c>
      <c r="G46" s="152" t="s">
        <v>235</v>
      </c>
      <c r="H46" s="152" t="s">
        <v>672</v>
      </c>
    </row>
    <row r="47" spans="1:8" x14ac:dyDescent="0.35">
      <c r="A47" s="150" t="s">
        <v>675</v>
      </c>
      <c r="B47" s="150"/>
      <c r="C47" s="150"/>
      <c r="D47" s="150"/>
      <c r="E47" s="150"/>
      <c r="F47" s="150">
        <v>1</v>
      </c>
      <c r="G47" s="152" t="s">
        <v>235</v>
      </c>
      <c r="H47" s="152" t="s">
        <v>672</v>
      </c>
    </row>
    <row r="48" spans="1:8" x14ac:dyDescent="0.35">
      <c r="A48" s="150" t="s">
        <v>676</v>
      </c>
      <c r="B48" s="150"/>
      <c r="C48" s="150"/>
      <c r="D48" s="150"/>
      <c r="E48" s="150"/>
      <c r="F48" s="150">
        <v>1</v>
      </c>
      <c r="G48" s="152" t="s">
        <v>235</v>
      </c>
      <c r="H48" s="152" t="s">
        <v>672</v>
      </c>
    </row>
    <row r="49" spans="1:8" x14ac:dyDescent="0.35">
      <c r="A49" s="150" t="s">
        <v>677</v>
      </c>
      <c r="B49" s="150" t="s">
        <v>678</v>
      </c>
      <c r="C49" s="150"/>
      <c r="D49" s="150"/>
      <c r="E49" s="150"/>
      <c r="F49" s="150">
        <v>1</v>
      </c>
      <c r="G49" s="152" t="s">
        <v>235</v>
      </c>
      <c r="H49" s="152" t="s">
        <v>672</v>
      </c>
    </row>
    <row r="50" spans="1:8" x14ac:dyDescent="0.35">
      <c r="A50" s="150" t="s">
        <v>681</v>
      </c>
      <c r="B50" s="150"/>
      <c r="C50" s="150"/>
      <c r="D50" s="150"/>
      <c r="E50" s="150"/>
      <c r="F50" s="150">
        <v>8</v>
      </c>
      <c r="G50" s="152" t="s">
        <v>235</v>
      </c>
      <c r="H50" s="152" t="s">
        <v>672</v>
      </c>
    </row>
    <row r="51" spans="1:8" x14ac:dyDescent="0.35">
      <c r="A51" s="150" t="s">
        <v>680</v>
      </c>
      <c r="B51" s="150"/>
      <c r="C51" s="150"/>
      <c r="D51" s="150"/>
      <c r="E51" s="150"/>
      <c r="F51" s="150">
        <v>2</v>
      </c>
      <c r="G51" s="152" t="s">
        <v>235</v>
      </c>
      <c r="H51" s="152" t="s">
        <v>672</v>
      </c>
    </row>
    <row r="52" spans="1:8" x14ac:dyDescent="0.35">
      <c r="A52" s="150" t="s">
        <v>679</v>
      </c>
      <c r="B52" s="150"/>
      <c r="C52" s="150"/>
      <c r="D52" s="150"/>
      <c r="E52" s="150"/>
      <c r="F52" s="150">
        <v>9</v>
      </c>
      <c r="G52" s="152" t="s">
        <v>235</v>
      </c>
      <c r="H52" s="152" t="s">
        <v>672</v>
      </c>
    </row>
    <row r="53" spans="1:8" x14ac:dyDescent="0.35">
      <c r="A53" s="150" t="s">
        <v>682</v>
      </c>
      <c r="B53" s="150"/>
      <c r="C53" s="150"/>
      <c r="D53" s="150"/>
      <c r="E53" s="150"/>
      <c r="F53" s="150">
        <v>8</v>
      </c>
      <c r="G53" s="152" t="s">
        <v>235</v>
      </c>
      <c r="H53" s="152" t="s">
        <v>672</v>
      </c>
    </row>
    <row r="54" spans="1:8" x14ac:dyDescent="0.35">
      <c r="A54" s="150" t="s">
        <v>690</v>
      </c>
      <c r="B54" s="150"/>
      <c r="C54" s="150"/>
      <c r="D54" s="150"/>
      <c r="E54" s="150"/>
      <c r="F54" s="150">
        <v>1</v>
      </c>
      <c r="G54" s="152" t="s">
        <v>235</v>
      </c>
      <c r="H54" s="152" t="s">
        <v>672</v>
      </c>
    </row>
    <row r="55" spans="1:8" x14ac:dyDescent="0.35">
      <c r="A55" s="216" t="s">
        <v>683</v>
      </c>
      <c r="F55">
        <v>1</v>
      </c>
      <c r="G55" s="219" t="s">
        <v>235</v>
      </c>
    </row>
    <row r="56" spans="1:8" x14ac:dyDescent="0.35">
      <c r="A56" s="150" t="s">
        <v>673</v>
      </c>
      <c r="B56" s="150"/>
      <c r="C56" s="150"/>
      <c r="D56" s="150"/>
      <c r="E56" s="150"/>
      <c r="F56" s="150">
        <v>1</v>
      </c>
      <c r="G56" s="152" t="s">
        <v>235</v>
      </c>
      <c r="H56" s="152" t="s">
        <v>684</v>
      </c>
    </row>
    <row r="57" spans="1:8" x14ac:dyDescent="0.35">
      <c r="A57" s="150" t="s">
        <v>686</v>
      </c>
      <c r="B57" s="150"/>
      <c r="C57" s="150"/>
      <c r="D57" s="150"/>
      <c r="E57" s="150"/>
      <c r="F57" s="150">
        <v>1</v>
      </c>
      <c r="G57" s="152" t="s">
        <v>235</v>
      </c>
      <c r="H57" s="152" t="s">
        <v>684</v>
      </c>
    </row>
    <row r="58" spans="1:8" x14ac:dyDescent="0.35">
      <c r="A58" s="150" t="s">
        <v>687</v>
      </c>
      <c r="B58" s="150"/>
      <c r="C58" s="150"/>
      <c r="D58" s="150"/>
      <c r="E58" s="150"/>
      <c r="F58" s="150">
        <v>1</v>
      </c>
      <c r="G58" s="152" t="s">
        <v>235</v>
      </c>
      <c r="H58" s="152" t="s">
        <v>684</v>
      </c>
    </row>
    <row r="59" spans="1:8" x14ac:dyDescent="0.35">
      <c r="A59" s="150" t="s">
        <v>675</v>
      </c>
      <c r="B59" s="150"/>
      <c r="C59" s="150"/>
      <c r="D59" s="150"/>
      <c r="E59" s="150"/>
      <c r="F59" s="150">
        <v>1</v>
      </c>
      <c r="G59" s="152" t="s">
        <v>235</v>
      </c>
      <c r="H59" s="152" t="s">
        <v>684</v>
      </c>
    </row>
    <row r="60" spans="1:8" x14ac:dyDescent="0.35">
      <c r="A60" s="150" t="s">
        <v>676</v>
      </c>
      <c r="B60" s="150"/>
      <c r="C60" s="150"/>
      <c r="D60" s="150"/>
      <c r="E60" s="150"/>
      <c r="F60" s="150">
        <v>1</v>
      </c>
      <c r="G60" s="152" t="s">
        <v>235</v>
      </c>
      <c r="H60" s="152" t="s">
        <v>684</v>
      </c>
    </row>
    <row r="61" spans="1:8" x14ac:dyDescent="0.35">
      <c r="A61" s="150" t="s">
        <v>677</v>
      </c>
      <c r="B61" s="150" t="s">
        <v>678</v>
      </c>
      <c r="C61" s="150"/>
      <c r="D61" s="150"/>
      <c r="E61" s="150"/>
      <c r="F61" s="150">
        <v>1</v>
      </c>
      <c r="G61" s="152" t="s">
        <v>235</v>
      </c>
      <c r="H61" s="152" t="s">
        <v>684</v>
      </c>
    </row>
    <row r="62" spans="1:8" x14ac:dyDescent="0.35">
      <c r="A62" s="150" t="s">
        <v>681</v>
      </c>
      <c r="B62" s="150"/>
      <c r="C62" s="150"/>
      <c r="D62" s="150"/>
      <c r="E62" s="150"/>
      <c r="F62" s="150">
        <v>8</v>
      </c>
      <c r="G62" s="152" t="s">
        <v>235</v>
      </c>
      <c r="H62" s="152" t="s">
        <v>684</v>
      </c>
    </row>
    <row r="63" spans="1:8" x14ac:dyDescent="0.35">
      <c r="A63" s="150" t="s">
        <v>680</v>
      </c>
      <c r="B63" s="150"/>
      <c r="C63" s="150"/>
      <c r="D63" s="150"/>
      <c r="E63" s="150"/>
      <c r="F63" s="150">
        <v>2</v>
      </c>
      <c r="G63" s="152" t="s">
        <v>235</v>
      </c>
      <c r="H63" s="152" t="s">
        <v>684</v>
      </c>
    </row>
    <row r="64" spans="1:8" x14ac:dyDescent="0.35">
      <c r="A64" s="150" t="s">
        <v>679</v>
      </c>
      <c r="B64" s="150"/>
      <c r="C64" s="150"/>
      <c r="D64" s="150"/>
      <c r="E64" s="150"/>
      <c r="F64" s="150">
        <v>9</v>
      </c>
      <c r="G64" s="152" t="s">
        <v>235</v>
      </c>
      <c r="H64" s="152" t="s">
        <v>684</v>
      </c>
    </row>
    <row r="65" spans="1:8" x14ac:dyDescent="0.35">
      <c r="A65" s="150" t="s">
        <v>682</v>
      </c>
      <c r="B65" s="150"/>
      <c r="C65" s="150"/>
      <c r="D65" s="150"/>
      <c r="E65" s="150"/>
      <c r="F65" s="150">
        <v>8</v>
      </c>
      <c r="G65" s="152" t="s">
        <v>235</v>
      </c>
      <c r="H65" s="152" t="s">
        <v>684</v>
      </c>
    </row>
    <row r="66" spans="1:8" x14ac:dyDescent="0.35">
      <c r="A66" s="150" t="s">
        <v>688</v>
      </c>
      <c r="B66" s="150" t="s">
        <v>689</v>
      </c>
      <c r="C66" s="150"/>
      <c r="D66" s="150"/>
      <c r="E66" s="150"/>
      <c r="F66" s="150">
        <v>1</v>
      </c>
      <c r="G66" s="152" t="s">
        <v>235</v>
      </c>
      <c r="H66" s="152" t="s">
        <v>684</v>
      </c>
    </row>
    <row r="67" spans="1:8" x14ac:dyDescent="0.35">
      <c r="A67" s="150" t="s">
        <v>691</v>
      </c>
      <c r="B67" s="150"/>
      <c r="C67" s="150"/>
      <c r="D67" s="150"/>
      <c r="E67" s="150"/>
      <c r="F67" s="150">
        <v>1</v>
      </c>
      <c r="G67" s="152" t="s">
        <v>235</v>
      </c>
      <c r="H67" s="152" t="s">
        <v>684</v>
      </c>
    </row>
    <row r="68" spans="1:8" x14ac:dyDescent="0.35">
      <c r="A68" s="150" t="s">
        <v>692</v>
      </c>
      <c r="B68" s="150"/>
      <c r="C68" s="150"/>
      <c r="D68" s="150"/>
      <c r="E68" s="150"/>
      <c r="F68" s="150">
        <v>1</v>
      </c>
      <c r="G68" s="152" t="s">
        <v>235</v>
      </c>
      <c r="H68" s="152" t="s">
        <v>684</v>
      </c>
    </row>
  </sheetData>
  <phoneticPr fontId="5" type="noConversion"/>
  <conditionalFormatting sqref="A1:A2">
    <cfRule type="duplicateValues" dxfId="11" priority="3"/>
  </conditionalFormatting>
  <conditionalFormatting sqref="A3:A11">
    <cfRule type="duplicateValues" dxfId="10" priority="5"/>
  </conditionalFormatting>
  <conditionalFormatting sqref="A20:A21">
    <cfRule type="duplicateValues" dxfId="9" priority="1"/>
  </conditionalFormatting>
  <conditionalFormatting sqref="B1:B2">
    <cfRule type="duplicateValues" dxfId="8" priority="4"/>
  </conditionalFormatting>
  <conditionalFormatting sqref="B3:B7">
    <cfRule type="duplicateValues" dxfId="7" priority="6"/>
  </conditionalFormatting>
  <conditionalFormatting sqref="I3:I7">
    <cfRule type="duplicateValues" dxfId="6" priority="2"/>
  </conditionalFormatting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3D0E-008C-4DCA-83EC-7DD1628576E4}">
  <sheetPr>
    <tabColor rgb="FFFFFF00"/>
  </sheetPr>
  <dimension ref="A1:I28"/>
  <sheetViews>
    <sheetView workbookViewId="0">
      <selection activeCell="A19" sqref="A19"/>
    </sheetView>
  </sheetViews>
  <sheetFormatPr defaultRowHeight="14.5" x14ac:dyDescent="0.35"/>
  <cols>
    <col min="1" max="1" width="42.90625" bestFit="1" customWidth="1"/>
    <col min="2" max="2" width="19.54296875" bestFit="1" customWidth="1"/>
    <col min="3" max="3" width="12.90625" bestFit="1" customWidth="1"/>
    <col min="4" max="4" width="21.453125" customWidth="1"/>
    <col min="5" max="5" width="10.90625" customWidth="1"/>
    <col min="6" max="6" width="10.36328125" customWidth="1"/>
    <col min="7" max="7" width="14.08984375" customWidth="1"/>
    <col min="8" max="8" width="11.6328125" customWidth="1"/>
    <col min="9" max="9" width="19" customWidth="1"/>
  </cols>
  <sheetData>
    <row r="1" spans="1:9" ht="29" x14ac:dyDescent="0.35">
      <c r="A1" s="148" t="s">
        <v>2</v>
      </c>
      <c r="B1" s="148" t="s">
        <v>110</v>
      </c>
      <c r="C1" s="148" t="s">
        <v>111</v>
      </c>
      <c r="D1" s="148" t="s">
        <v>112</v>
      </c>
      <c r="E1" s="148" t="s">
        <v>108</v>
      </c>
      <c r="F1" s="148" t="s">
        <v>3</v>
      </c>
      <c r="G1" s="148" t="s">
        <v>432</v>
      </c>
      <c r="H1" s="148" t="s">
        <v>433</v>
      </c>
      <c r="I1" s="149" t="s">
        <v>434</v>
      </c>
    </row>
    <row r="2" spans="1:9" x14ac:dyDescent="0.35">
      <c r="A2" s="181" t="s">
        <v>567</v>
      </c>
      <c r="B2" s="153">
        <v>220</v>
      </c>
      <c r="C2" s="153" t="s">
        <v>176</v>
      </c>
      <c r="D2" s="181"/>
      <c r="E2" s="153"/>
      <c r="F2" s="153">
        <v>1</v>
      </c>
      <c r="G2" s="187" t="s">
        <v>572</v>
      </c>
      <c r="H2" s="187"/>
      <c r="I2" s="153">
        <v>220</v>
      </c>
    </row>
    <row r="3" spans="1:9" x14ac:dyDescent="0.35">
      <c r="A3" s="181" t="s">
        <v>566</v>
      </c>
      <c r="B3" s="153">
        <v>218</v>
      </c>
      <c r="C3" s="153" t="s">
        <v>176</v>
      </c>
      <c r="D3" s="181"/>
      <c r="E3" s="153"/>
      <c r="F3" s="153">
        <v>1</v>
      </c>
      <c r="G3" s="187" t="s">
        <v>572</v>
      </c>
      <c r="H3" s="187"/>
      <c r="I3" s="153">
        <v>218</v>
      </c>
    </row>
    <row r="4" spans="1:9" x14ac:dyDescent="0.35">
      <c r="A4" s="181" t="s">
        <v>568</v>
      </c>
      <c r="B4" s="153">
        <v>219</v>
      </c>
      <c r="C4" s="153" t="s">
        <v>176</v>
      </c>
      <c r="D4" s="181"/>
      <c r="E4" s="153"/>
      <c r="F4" s="153">
        <v>1</v>
      </c>
      <c r="G4" s="187" t="s">
        <v>572</v>
      </c>
      <c r="H4" s="187"/>
      <c r="I4" s="153">
        <v>219</v>
      </c>
    </row>
    <row r="5" spans="1:9" x14ac:dyDescent="0.35">
      <c r="A5" s="181" t="s">
        <v>569</v>
      </c>
      <c r="B5" s="153">
        <v>221</v>
      </c>
      <c r="C5" s="153" t="s">
        <v>176</v>
      </c>
      <c r="D5" s="181"/>
      <c r="E5" s="153"/>
      <c r="F5" s="153">
        <v>1</v>
      </c>
      <c r="G5" s="187" t="s">
        <v>572</v>
      </c>
      <c r="H5" s="187"/>
      <c r="I5" s="153">
        <v>221</v>
      </c>
    </row>
    <row r="6" spans="1:9" x14ac:dyDescent="0.35">
      <c r="A6" s="181" t="s">
        <v>570</v>
      </c>
      <c r="B6" s="153">
        <v>217</v>
      </c>
      <c r="C6" s="153" t="s">
        <v>176</v>
      </c>
      <c r="D6" s="181"/>
      <c r="E6" s="153"/>
      <c r="F6" s="153">
        <v>1</v>
      </c>
      <c r="G6" s="187" t="s">
        <v>572</v>
      </c>
      <c r="H6" s="187"/>
      <c r="I6" s="153">
        <v>217</v>
      </c>
    </row>
    <row r="7" spans="1:9" x14ac:dyDescent="0.35">
      <c r="A7" s="150" t="s">
        <v>571</v>
      </c>
      <c r="B7" s="151">
        <v>216</v>
      </c>
      <c r="C7" s="151" t="s">
        <v>176</v>
      </c>
      <c r="D7" s="150"/>
      <c r="E7" s="150"/>
      <c r="F7" s="153">
        <v>1</v>
      </c>
      <c r="G7" s="187" t="s">
        <v>572</v>
      </c>
      <c r="H7" s="150"/>
      <c r="I7" s="151">
        <v>216</v>
      </c>
    </row>
    <row r="8" spans="1:9" x14ac:dyDescent="0.35">
      <c r="A8" s="150" t="s">
        <v>573</v>
      </c>
      <c r="B8" s="151">
        <v>54100</v>
      </c>
      <c r="C8" s="151" t="s">
        <v>176</v>
      </c>
      <c r="D8" s="150"/>
      <c r="E8" s="150"/>
      <c r="F8" s="153">
        <v>1</v>
      </c>
      <c r="G8" s="187" t="s">
        <v>572</v>
      </c>
      <c r="H8" s="150"/>
      <c r="I8" s="151">
        <v>54100</v>
      </c>
    </row>
    <row r="9" spans="1:9" x14ac:dyDescent="0.35">
      <c r="A9" s="150" t="s">
        <v>574</v>
      </c>
      <c r="B9" s="151">
        <v>53779</v>
      </c>
      <c r="C9" s="151" t="s">
        <v>176</v>
      </c>
      <c r="D9" s="150"/>
      <c r="E9" s="150"/>
      <c r="F9" s="153">
        <v>1</v>
      </c>
      <c r="G9" s="187" t="s">
        <v>572</v>
      </c>
      <c r="H9" s="150"/>
      <c r="I9" s="151">
        <v>53779</v>
      </c>
    </row>
    <row r="10" spans="1:9" x14ac:dyDescent="0.35">
      <c r="A10" s="150" t="s">
        <v>576</v>
      </c>
      <c r="B10" s="151">
        <v>53425</v>
      </c>
      <c r="C10" s="151" t="s">
        <v>176</v>
      </c>
      <c r="D10" s="150"/>
      <c r="E10" s="150"/>
      <c r="F10" s="153">
        <v>1</v>
      </c>
      <c r="G10" s="187" t="s">
        <v>572</v>
      </c>
      <c r="H10" s="150"/>
      <c r="I10" s="151">
        <v>53425</v>
      </c>
    </row>
    <row r="11" spans="1:9" x14ac:dyDescent="0.35">
      <c r="A11" s="150" t="s">
        <v>575</v>
      </c>
      <c r="B11" s="151">
        <v>53089</v>
      </c>
      <c r="C11" s="151" t="s">
        <v>176</v>
      </c>
      <c r="D11" s="150"/>
      <c r="E11" s="150"/>
      <c r="F11" s="153">
        <v>1</v>
      </c>
      <c r="G11" s="187" t="s">
        <v>572</v>
      </c>
      <c r="H11" s="150"/>
      <c r="I11" s="151">
        <v>53089</v>
      </c>
    </row>
    <row r="12" spans="1:9" x14ac:dyDescent="0.35">
      <c r="A12" s="150" t="s">
        <v>577</v>
      </c>
      <c r="B12" s="151">
        <v>53100</v>
      </c>
      <c r="C12" s="151" t="s">
        <v>176</v>
      </c>
      <c r="D12" s="150"/>
      <c r="E12" s="150"/>
      <c r="F12" s="153">
        <v>1</v>
      </c>
      <c r="G12" s="187" t="s">
        <v>572</v>
      </c>
      <c r="H12" s="150"/>
      <c r="I12" s="151">
        <v>53100</v>
      </c>
    </row>
    <row r="13" spans="1:9" x14ac:dyDescent="0.35">
      <c r="A13" s="150" t="s">
        <v>589</v>
      </c>
      <c r="B13" s="151">
        <v>54047</v>
      </c>
      <c r="C13" s="151" t="s">
        <v>176</v>
      </c>
      <c r="D13" s="150"/>
      <c r="E13" s="150"/>
      <c r="F13" s="153">
        <v>1</v>
      </c>
      <c r="G13" s="187" t="s">
        <v>572</v>
      </c>
      <c r="H13" s="150"/>
      <c r="I13" s="151">
        <v>54047</v>
      </c>
    </row>
    <row r="14" spans="1:9" x14ac:dyDescent="0.35">
      <c r="A14" s="150" t="s">
        <v>590</v>
      </c>
      <c r="B14" s="151">
        <v>54066</v>
      </c>
      <c r="C14" s="151" t="s">
        <v>176</v>
      </c>
      <c r="D14" s="150"/>
      <c r="E14" s="150"/>
      <c r="F14" s="153">
        <v>1</v>
      </c>
      <c r="G14" s="187" t="s">
        <v>572</v>
      </c>
      <c r="H14" s="150"/>
      <c r="I14" s="151">
        <v>54066</v>
      </c>
    </row>
    <row r="15" spans="1:9" x14ac:dyDescent="0.35">
      <c r="A15" s="150" t="s">
        <v>578</v>
      </c>
      <c r="B15" s="151">
        <v>53504</v>
      </c>
      <c r="C15" s="150" t="s">
        <v>176</v>
      </c>
      <c r="D15" s="150"/>
      <c r="E15" s="150"/>
      <c r="F15" s="153">
        <v>1</v>
      </c>
      <c r="G15" s="187" t="s">
        <v>572</v>
      </c>
      <c r="H15" s="150"/>
      <c r="I15" s="151">
        <v>53504</v>
      </c>
    </row>
    <row r="16" spans="1:9" x14ac:dyDescent="0.35">
      <c r="A16" s="150" t="s">
        <v>579</v>
      </c>
      <c r="B16" s="151">
        <v>53686</v>
      </c>
      <c r="C16" s="150" t="s">
        <v>582</v>
      </c>
      <c r="D16" s="150"/>
      <c r="E16" s="150"/>
      <c r="F16" s="153">
        <v>1</v>
      </c>
      <c r="G16" s="187" t="s">
        <v>572</v>
      </c>
      <c r="H16" s="150"/>
      <c r="I16" s="151">
        <v>53686</v>
      </c>
    </row>
    <row r="17" spans="1:9" x14ac:dyDescent="0.35">
      <c r="A17" s="150" t="s">
        <v>580</v>
      </c>
      <c r="B17" s="151">
        <v>51908</v>
      </c>
      <c r="C17" s="150" t="s">
        <v>581</v>
      </c>
      <c r="D17" s="150"/>
      <c r="E17" s="150"/>
      <c r="F17" s="153">
        <v>1</v>
      </c>
      <c r="G17" s="187" t="s">
        <v>572</v>
      </c>
      <c r="H17" s="150"/>
      <c r="I17" s="151">
        <v>51908</v>
      </c>
    </row>
    <row r="18" spans="1:9" x14ac:dyDescent="0.35">
      <c r="A18" s="150" t="s">
        <v>583</v>
      </c>
      <c r="B18" s="151"/>
      <c r="C18" s="150" t="s">
        <v>524</v>
      </c>
      <c r="D18" s="150"/>
      <c r="E18" s="150"/>
      <c r="F18" s="153">
        <v>1</v>
      </c>
      <c r="G18" s="187" t="s">
        <v>572</v>
      </c>
      <c r="H18" s="150"/>
      <c r="I18" s="151" t="s">
        <v>584</v>
      </c>
    </row>
    <row r="19" spans="1:9" x14ac:dyDescent="0.35">
      <c r="A19" s="150" t="s">
        <v>585</v>
      </c>
      <c r="B19" s="150" t="s">
        <v>572</v>
      </c>
      <c r="C19" s="150" t="s">
        <v>176</v>
      </c>
      <c r="D19" s="150"/>
      <c r="E19" s="150"/>
      <c r="F19" s="151">
        <v>1</v>
      </c>
      <c r="G19" s="152" t="s">
        <v>572</v>
      </c>
      <c r="H19" s="150"/>
      <c r="I19" s="151">
        <v>27</v>
      </c>
    </row>
    <row r="20" spans="1:9" x14ac:dyDescent="0.35">
      <c r="A20" s="150" t="s">
        <v>586</v>
      </c>
      <c r="B20" s="150"/>
      <c r="C20" s="150" t="s">
        <v>113</v>
      </c>
      <c r="D20" s="150"/>
      <c r="E20" s="150"/>
      <c r="F20" s="151">
        <v>2</v>
      </c>
      <c r="G20" s="187" t="s">
        <v>572</v>
      </c>
      <c r="H20" s="150"/>
      <c r="I20" s="150"/>
    </row>
    <row r="21" spans="1:9" x14ac:dyDescent="0.35">
      <c r="A21" s="150" t="s">
        <v>587</v>
      </c>
      <c r="B21" s="150"/>
      <c r="C21" s="150" t="s">
        <v>113</v>
      </c>
      <c r="D21" s="150"/>
      <c r="E21" s="150"/>
      <c r="F21" s="151">
        <v>5</v>
      </c>
      <c r="G21" s="152" t="s">
        <v>572</v>
      </c>
      <c r="H21" s="150"/>
      <c r="I21" s="150"/>
    </row>
    <row r="22" spans="1:9" x14ac:dyDescent="0.35">
      <c r="A22" s="150" t="s">
        <v>588</v>
      </c>
      <c r="B22" s="150"/>
      <c r="C22" s="150" t="s">
        <v>113</v>
      </c>
      <c r="D22" s="150"/>
      <c r="E22" s="150"/>
      <c r="F22" s="151">
        <v>1</v>
      </c>
      <c r="G22" s="187" t="s">
        <v>572</v>
      </c>
      <c r="H22" s="150"/>
      <c r="I22" s="150"/>
    </row>
    <row r="23" spans="1:9" x14ac:dyDescent="0.35">
      <c r="A23" s="150" t="s">
        <v>591</v>
      </c>
      <c r="B23" s="150"/>
      <c r="C23" s="150" t="s">
        <v>113</v>
      </c>
      <c r="D23" s="150"/>
      <c r="E23" s="150"/>
      <c r="F23" s="151">
        <v>1</v>
      </c>
      <c r="G23" s="152" t="s">
        <v>572</v>
      </c>
      <c r="H23" s="150"/>
      <c r="I23" s="150"/>
    </row>
    <row r="24" spans="1:9" x14ac:dyDescent="0.35">
      <c r="A24" s="150" t="s">
        <v>592</v>
      </c>
      <c r="B24" s="150"/>
      <c r="C24" s="150" t="s">
        <v>176</v>
      </c>
      <c r="D24" s="150"/>
      <c r="E24" s="150"/>
      <c r="F24" s="151">
        <v>1</v>
      </c>
      <c r="G24" s="187" t="s">
        <v>572</v>
      </c>
      <c r="H24" s="150"/>
      <c r="I24" s="150"/>
    </row>
    <row r="25" spans="1:9" x14ac:dyDescent="0.35">
      <c r="A25" s="150" t="s">
        <v>594</v>
      </c>
      <c r="B25" s="150"/>
      <c r="C25" s="150" t="s">
        <v>176</v>
      </c>
      <c r="D25" s="150"/>
      <c r="E25" s="150"/>
      <c r="F25" s="151">
        <v>1</v>
      </c>
      <c r="G25" s="152" t="s">
        <v>572</v>
      </c>
      <c r="H25" s="150"/>
      <c r="I25" s="150"/>
    </row>
    <row r="26" spans="1:9" x14ac:dyDescent="0.35">
      <c r="A26" s="150" t="s">
        <v>593</v>
      </c>
      <c r="B26" s="150" t="s">
        <v>595</v>
      </c>
      <c r="C26" s="150" t="s">
        <v>756</v>
      </c>
      <c r="D26" s="150"/>
      <c r="E26" s="150"/>
      <c r="F26" s="151">
        <v>1</v>
      </c>
      <c r="G26" s="187" t="s">
        <v>572</v>
      </c>
      <c r="H26" s="150"/>
      <c r="I26" s="150" t="s">
        <v>596</v>
      </c>
    </row>
    <row r="27" spans="1:9" x14ac:dyDescent="0.35">
      <c r="A27" s="150" t="s">
        <v>597</v>
      </c>
      <c r="B27" s="150"/>
      <c r="C27" s="150" t="s">
        <v>113</v>
      </c>
      <c r="D27" s="150"/>
      <c r="E27" s="150"/>
      <c r="F27" s="151">
        <v>1</v>
      </c>
      <c r="G27" s="152" t="s">
        <v>572</v>
      </c>
      <c r="H27" s="150"/>
      <c r="I27" s="150"/>
    </row>
    <row r="28" spans="1:9" x14ac:dyDescent="0.35">
      <c r="A28" s="150" t="s">
        <v>693</v>
      </c>
      <c r="B28" s="150"/>
      <c r="C28" s="150" t="s">
        <v>113</v>
      </c>
      <c r="D28" s="150"/>
      <c r="E28" s="150"/>
      <c r="F28" s="151">
        <v>1</v>
      </c>
      <c r="G28" s="187" t="s">
        <v>572</v>
      </c>
      <c r="H28" s="150"/>
      <c r="I28" s="150"/>
    </row>
  </sheetData>
  <phoneticPr fontId="5" type="noConversion"/>
  <conditionalFormatting sqref="A1">
    <cfRule type="duplicateValues" dxfId="5" priority="2"/>
  </conditionalFormatting>
  <conditionalFormatting sqref="A2:A9">
    <cfRule type="duplicateValues" dxfId="4" priority="4"/>
  </conditionalFormatting>
  <conditionalFormatting sqref="B1">
    <cfRule type="duplicateValues" dxfId="3" priority="3"/>
  </conditionalFormatting>
  <conditionalFormatting sqref="B2:B6">
    <cfRule type="duplicateValues" dxfId="2" priority="5"/>
  </conditionalFormatting>
  <conditionalFormatting sqref="I2:I6">
    <cfRule type="duplicateValues" dxfId="1" priority="1"/>
  </conditionalFormatting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A43D6-B8DD-43F2-BDEB-271827831E71}">
  <sheetPr>
    <tabColor rgb="FFFFFF00"/>
  </sheetPr>
  <dimension ref="A1:H25"/>
  <sheetViews>
    <sheetView tabSelected="1" workbookViewId="0">
      <selection activeCell="B23" sqref="B23"/>
    </sheetView>
  </sheetViews>
  <sheetFormatPr defaultRowHeight="14.5" x14ac:dyDescent="0.35"/>
  <cols>
    <col min="1" max="1" width="44.36328125" bestFit="1" customWidth="1"/>
    <col min="2" max="2" width="17.6328125" customWidth="1"/>
    <col min="3" max="3" width="17.453125" customWidth="1"/>
    <col min="4" max="4" width="9.90625" customWidth="1"/>
    <col min="5" max="5" width="14.453125" customWidth="1"/>
    <col min="7" max="7" width="24.54296875" customWidth="1"/>
    <col min="8" max="8" width="11.08984375" bestFit="1" customWidth="1"/>
  </cols>
  <sheetData>
    <row r="1" spans="1:8" x14ac:dyDescent="0.35">
      <c r="A1" s="273" t="s">
        <v>149</v>
      </c>
      <c r="B1" s="273"/>
      <c r="C1" s="273"/>
      <c r="D1" s="273"/>
      <c r="E1" s="273"/>
      <c r="F1" s="273"/>
      <c r="G1" s="273"/>
    </row>
    <row r="2" spans="1:8" ht="29" x14ac:dyDescent="0.35">
      <c r="A2" s="56" t="s">
        <v>2</v>
      </c>
      <c r="B2" s="56" t="s">
        <v>110</v>
      </c>
      <c r="C2" s="56" t="s">
        <v>111</v>
      </c>
      <c r="D2" s="56" t="s">
        <v>112</v>
      </c>
      <c r="E2" s="46" t="s">
        <v>108</v>
      </c>
      <c r="F2" s="46" t="s">
        <v>124</v>
      </c>
      <c r="G2" s="46" t="s">
        <v>109</v>
      </c>
      <c r="H2" s="46" t="s">
        <v>925</v>
      </c>
    </row>
    <row r="3" spans="1:8" x14ac:dyDescent="0.35">
      <c r="A3" s="109" t="s">
        <v>114</v>
      </c>
      <c r="B3" s="30"/>
      <c r="C3" s="30"/>
      <c r="D3" s="30"/>
      <c r="E3" s="30"/>
      <c r="F3" s="30"/>
      <c r="G3" s="30"/>
      <c r="H3" s="30"/>
    </row>
    <row r="4" spans="1:8" x14ac:dyDescent="0.35">
      <c r="A4" s="150" t="s">
        <v>914</v>
      </c>
      <c r="B4" s="178" t="s">
        <v>916</v>
      </c>
      <c r="C4" s="178" t="s">
        <v>915</v>
      </c>
      <c r="D4" s="151"/>
      <c r="E4" s="151"/>
      <c r="F4" s="151">
        <v>2</v>
      </c>
      <c r="G4" s="151" t="s">
        <v>929</v>
      </c>
      <c r="H4" s="150" t="s">
        <v>926</v>
      </c>
    </row>
    <row r="5" spans="1:8" x14ac:dyDescent="0.35">
      <c r="A5" s="150" t="s">
        <v>917</v>
      </c>
      <c r="B5" s="178"/>
      <c r="C5" s="178"/>
      <c r="D5" s="151"/>
      <c r="E5" s="151"/>
      <c r="F5" s="151">
        <v>2</v>
      </c>
      <c r="G5" s="151" t="s">
        <v>929</v>
      </c>
      <c r="H5" s="150" t="s">
        <v>926</v>
      </c>
    </row>
    <row r="6" spans="1:8" x14ac:dyDescent="0.35">
      <c r="A6" s="150" t="s">
        <v>918</v>
      </c>
      <c r="B6" s="178"/>
      <c r="C6" s="178"/>
      <c r="D6" s="151"/>
      <c r="E6" s="151"/>
      <c r="F6" s="151">
        <v>1</v>
      </c>
      <c r="G6" s="151" t="s">
        <v>929</v>
      </c>
      <c r="H6" s="150" t="s">
        <v>926</v>
      </c>
    </row>
    <row r="7" spans="1:8" x14ac:dyDescent="0.35">
      <c r="A7" s="150" t="s">
        <v>919</v>
      </c>
      <c r="B7" s="178" t="s">
        <v>920</v>
      </c>
      <c r="C7" s="178"/>
      <c r="D7" s="151"/>
      <c r="E7" s="151"/>
      <c r="F7" s="151">
        <v>1</v>
      </c>
      <c r="G7" s="151" t="s">
        <v>929</v>
      </c>
      <c r="H7" s="150" t="s">
        <v>926</v>
      </c>
    </row>
    <row r="8" spans="1:8" x14ac:dyDescent="0.35">
      <c r="A8" s="150" t="s">
        <v>919</v>
      </c>
      <c r="B8" s="178" t="s">
        <v>921</v>
      </c>
      <c r="C8" s="178"/>
      <c r="D8" s="151"/>
      <c r="E8" s="151"/>
      <c r="F8" s="151">
        <v>1</v>
      </c>
      <c r="G8" s="151" t="s">
        <v>929</v>
      </c>
      <c r="H8" s="150" t="s">
        <v>926</v>
      </c>
    </row>
    <row r="9" spans="1:8" x14ac:dyDescent="0.35">
      <c r="A9" s="150" t="s">
        <v>922</v>
      </c>
      <c r="B9" s="178" t="s">
        <v>923</v>
      </c>
      <c r="C9" s="178"/>
      <c r="D9" s="151"/>
      <c r="E9" s="151"/>
      <c r="F9" s="151">
        <v>1</v>
      </c>
      <c r="G9" s="151" t="s">
        <v>929</v>
      </c>
      <c r="H9" s="150" t="s">
        <v>926</v>
      </c>
    </row>
    <row r="10" spans="1:8" x14ac:dyDescent="0.35">
      <c r="A10" s="109" t="s">
        <v>115</v>
      </c>
      <c r="B10" s="32"/>
      <c r="C10" s="32"/>
      <c r="D10" s="30"/>
      <c r="E10" s="30"/>
      <c r="F10" s="30"/>
      <c r="G10" s="30"/>
      <c r="H10" s="30"/>
    </row>
    <row r="11" spans="1:8" x14ac:dyDescent="0.35">
      <c r="A11" s="45"/>
      <c r="B11" s="45"/>
      <c r="C11" s="45"/>
      <c r="D11" s="36"/>
      <c r="E11" s="36"/>
      <c r="F11" s="36"/>
      <c r="G11" s="36"/>
      <c r="H11" s="30"/>
    </row>
    <row r="12" spans="1:8" x14ac:dyDescent="0.35">
      <c r="A12" s="45"/>
      <c r="B12" s="45"/>
      <c r="C12" s="45"/>
      <c r="D12" s="36"/>
      <c r="E12" s="36"/>
      <c r="F12" s="36"/>
      <c r="G12" s="36"/>
      <c r="H12" s="30"/>
    </row>
    <row r="13" spans="1:8" x14ac:dyDescent="0.35">
      <c r="A13" s="109" t="s">
        <v>125</v>
      </c>
      <c r="B13" s="30"/>
      <c r="C13" s="30"/>
      <c r="D13" s="30"/>
      <c r="E13" s="30"/>
      <c r="F13" s="30"/>
      <c r="G13" s="30"/>
      <c r="H13" s="30"/>
    </row>
    <row r="14" spans="1:8" x14ac:dyDescent="0.35">
      <c r="A14" s="150" t="s">
        <v>924</v>
      </c>
      <c r="B14" s="150"/>
      <c r="C14" s="150"/>
      <c r="D14" s="150"/>
      <c r="E14" s="150"/>
      <c r="F14" s="152">
        <v>2</v>
      </c>
      <c r="G14" s="152" t="s">
        <v>929</v>
      </c>
      <c r="H14" s="150" t="s">
        <v>450</v>
      </c>
    </row>
    <row r="15" spans="1:8" x14ac:dyDescent="0.35">
      <c r="A15" s="150" t="s">
        <v>928</v>
      </c>
      <c r="B15" s="150"/>
      <c r="C15" s="150"/>
      <c r="D15" s="150"/>
      <c r="E15" s="150"/>
      <c r="F15" s="152">
        <v>2</v>
      </c>
      <c r="G15" s="152" t="s">
        <v>929</v>
      </c>
      <c r="H15" s="150" t="s">
        <v>450</v>
      </c>
    </row>
    <row r="17" spans="1:8" x14ac:dyDescent="0.35">
      <c r="A17" s="150" t="s">
        <v>1002</v>
      </c>
      <c r="B17" s="151"/>
      <c r="C17" s="151"/>
      <c r="D17" s="152"/>
      <c r="E17" s="150"/>
      <c r="F17" s="153">
        <v>1</v>
      </c>
      <c r="G17" s="152" t="s">
        <v>780</v>
      </c>
      <c r="H17" s="154" t="s">
        <v>1008</v>
      </c>
    </row>
    <row r="18" spans="1:8" x14ac:dyDescent="0.35">
      <c r="A18" s="150" t="s">
        <v>1003</v>
      </c>
      <c r="B18" s="151"/>
      <c r="C18" s="151"/>
      <c r="D18" s="152"/>
      <c r="E18" s="150"/>
      <c r="F18" s="153">
        <v>1</v>
      </c>
      <c r="G18" s="152" t="s">
        <v>780</v>
      </c>
      <c r="H18" s="154" t="s">
        <v>1008</v>
      </c>
    </row>
    <row r="19" spans="1:8" x14ac:dyDescent="0.35">
      <c r="A19" s="150" t="s">
        <v>1004</v>
      </c>
      <c r="B19" s="151"/>
      <c r="C19" s="151"/>
      <c r="D19" s="152"/>
      <c r="E19" s="150"/>
      <c r="F19" s="153">
        <v>2</v>
      </c>
      <c r="G19" s="152" t="s">
        <v>780</v>
      </c>
      <c r="H19" s="154" t="s">
        <v>1008</v>
      </c>
    </row>
    <row r="20" spans="1:8" x14ac:dyDescent="0.35">
      <c r="A20" s="150" t="s">
        <v>1005</v>
      </c>
      <c r="B20" s="151"/>
      <c r="C20" s="151"/>
      <c r="D20" s="152"/>
      <c r="E20" s="150"/>
      <c r="F20" s="153">
        <v>2</v>
      </c>
      <c r="G20" s="152" t="s">
        <v>780</v>
      </c>
      <c r="H20" s="154" t="s">
        <v>1008</v>
      </c>
    </row>
    <row r="21" spans="1:8" x14ac:dyDescent="0.35">
      <c r="A21" s="150" t="s">
        <v>1007</v>
      </c>
      <c r="B21" s="151"/>
      <c r="C21" s="151"/>
      <c r="D21" s="152"/>
      <c r="E21" s="150"/>
      <c r="F21" s="153">
        <v>1</v>
      </c>
      <c r="G21" s="152" t="s">
        <v>780</v>
      </c>
      <c r="H21" s="154" t="s">
        <v>1008</v>
      </c>
    </row>
    <row r="22" spans="1:8" x14ac:dyDescent="0.35">
      <c r="A22" s="150"/>
      <c r="B22" s="151"/>
      <c r="C22" s="151"/>
      <c r="D22" s="152"/>
      <c r="E22" s="150"/>
      <c r="F22" s="153">
        <v>1</v>
      </c>
      <c r="G22" s="152" t="s">
        <v>780</v>
      </c>
      <c r="H22" s="154" t="s">
        <v>1008</v>
      </c>
    </row>
    <row r="25" spans="1:8" x14ac:dyDescent="0.35">
      <c r="A25" s="6"/>
    </row>
  </sheetData>
  <mergeCells count="1">
    <mergeCell ref="A1:G1"/>
  </mergeCells>
  <phoneticPr fontId="5" type="noConversion"/>
  <conditionalFormatting sqref="B17:B22">
    <cfRule type="duplicateValues" dxfId="0" priority="1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7b8dc8-30dd-4005-bc57-3bb3e1a3de87" xsi:nil="true"/>
    <lcf76f155ced4ddcb4097134ff3c332f xmlns="5936d51b-2263-489f-b578-870e6ae6d2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7454BFF33C204EA3BA93E4E6F37687" ma:contentTypeVersion="37" ma:contentTypeDescription="Create a new document." ma:contentTypeScope="" ma:versionID="a63830e759326f5ed7a533ea139b0fb5">
  <xsd:schema xmlns:xsd="http://www.w3.org/2001/XMLSchema" xmlns:xs="http://www.w3.org/2001/XMLSchema" xmlns:p="http://schemas.microsoft.com/office/2006/metadata/properties" xmlns:ns2="4f63df1c-ee4c-41f6-8fde-3010d80ba2c9" xmlns:ns3="5936d51b-2263-489f-b578-870e6ae6d226" xmlns:ns4="7e7b8dc8-30dd-4005-bc57-3bb3e1a3de87" targetNamespace="http://schemas.microsoft.com/office/2006/metadata/properties" ma:root="true" ma:fieldsID="565c9de5dac6a96a6b08d7865a420f9e" ns2:_="" ns3:_="" ns4:_="">
    <xsd:import namespace="4f63df1c-ee4c-41f6-8fde-3010d80ba2c9"/>
    <xsd:import namespace="5936d51b-2263-489f-b578-870e6ae6d226"/>
    <xsd:import namespace="7e7b8dc8-30dd-4005-bc57-3bb3e1a3d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3df1c-ee4c-41f6-8fde-3010d80ba2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6d51b-2263-489f-b578-870e6ae6d22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1b31c4d-405b-4f55-95c3-b420064078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7b8dc8-30dd-4005-bc57-3bb3e1a3de87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5d924c4-9aa7-42d6-b0a2-5d2a10abddbb}" ma:internalName="TaxCatchAll" ma:showField="CatchAllData" ma:web="7e7b8dc8-30dd-4005-bc57-3bb3e1a3d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5F3454-7F86-41EC-AF50-906BB89B6B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79E75-E30F-4574-8CA7-BFE7A6DC6164}">
  <ds:schemaRefs>
    <ds:schemaRef ds:uri="http://schemas.microsoft.com/office/2006/metadata/properties"/>
    <ds:schemaRef ds:uri="http://schemas.microsoft.com/office/infopath/2007/PartnerControls"/>
    <ds:schemaRef ds:uri="7e7b8dc8-30dd-4005-bc57-3bb3e1a3de87"/>
    <ds:schemaRef ds:uri="5936d51b-2263-489f-b578-870e6ae6d226"/>
  </ds:schemaRefs>
</ds:datastoreItem>
</file>

<file path=customXml/itemProps3.xml><?xml version="1.0" encoding="utf-8"?>
<ds:datastoreItem xmlns:ds="http://schemas.openxmlformats.org/officeDocument/2006/customXml" ds:itemID="{9FE11D9B-57EB-4491-8786-2B46546DA6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3df1c-ee4c-41f6-8fde-3010d80ba2c9"/>
    <ds:schemaRef ds:uri="5936d51b-2263-489f-b578-870e6ae6d226"/>
    <ds:schemaRef ds:uri="7e7b8dc8-30dd-4005-bc57-3bb3e1a3d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Full system </vt:lpstr>
      <vt:lpstr>Rock Grab only </vt:lpstr>
      <vt:lpstr>Initial costing </vt:lpstr>
      <vt:lpstr>Broken down costs </vt:lpstr>
      <vt:lpstr>Control Van</vt:lpstr>
      <vt:lpstr>LARS</vt:lpstr>
      <vt:lpstr>ROV Spares</vt:lpstr>
      <vt:lpstr>Tools &amp; Equipment</vt:lpstr>
      <vt:lpstr>COSHH</vt:lpstr>
      <vt:lpstr>Consumables</vt:lpstr>
      <vt:lpstr>Cables</vt:lpstr>
      <vt:lpstr>Safety and PPE</vt:lpstr>
      <vt:lpstr>Hose Register</vt:lpstr>
      <vt:lpstr>Manip</vt:lpstr>
      <vt:lpstr>ROV</vt:lpstr>
      <vt:lpstr>LARS Spares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2025-01-21T14:53:41Z</cp:lastPrinted>
  <dcterms:created xsi:type="dcterms:W3CDTF">2015-11-16T08:40:36Z</dcterms:created>
  <dcterms:modified xsi:type="dcterms:W3CDTF">2026-09-29T08:07:25Z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0x010100537454BFF33C204EA3BA93E4E6F37687</vt:lpwstr>
  </property>
  <property fmtid="{D5CDD505-2E9C-101B-9397-08002B2CF9AE}" pid="3" name="MediaServiceImageTags">
    <vt:lpwstr/>
  </property>
</Properties>
</file>